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Ψηφιακών Συστημάτων\Δνση Εξετάσεων κ. Πιστοποιήσεων\Τμήμα Γ- Κ. Π. Γ\pen-paper ΚΠΓ\ΕΞΕΤΑΣΕΙΣ\2024\ΝΟΕΜΒΡΙΟΣ 2024\ΕΞΕΤΑΣΤΙΚΑ ΚΕΝΤΡΑ\"/>
    </mc:Choice>
  </mc:AlternateContent>
  <bookViews>
    <workbookView xWindow="0" yWindow="0" windowWidth="20460" windowHeight="8340"/>
  </bookViews>
  <sheets>
    <sheet name="ΕΞΕΤΑΣΤΙΚΑ ΚΕΝΤΡΑ 2024Β" sheetId="2" r:id="rId1"/>
    <sheet name="DataSheet" sheetId="1" r:id="rId2"/>
  </sheets>
  <externalReferences>
    <externalReference r:id="rId3"/>
  </externalReferences>
  <definedNames>
    <definedName name="_xlnm._FilterDatabase" localSheetId="1" hidden="1">DataSheet!$A$1:$C$82</definedName>
    <definedName name="_xlnm._FilterDatabase" localSheetId="0" hidden="1">'ΕΞΕΤΑΣΤΙΚΑ ΚΕΝΤΡΑ 2024Β'!$H$1:$H$420</definedName>
    <definedName name="_xlnm.Print_Area" localSheetId="0">'ΕΞΕΤΑΣΤΙΚΑ ΚΕΝΤΡΑ 2024Β'!$C$1:$X$1</definedName>
    <definedName name="_xlnm.Print_Titles" localSheetId="0">'ΕΞΕΤΑΣΤΙΚΑ ΚΕΝΤΡΑ 2024Β'!$1:$1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256" i="2" s="1"/>
  <c r="J18" i="2"/>
  <c r="J267" i="2" s="1"/>
  <c r="J20" i="2"/>
  <c r="J33" i="2"/>
  <c r="J92" i="2"/>
  <c r="J184" i="2"/>
  <c r="J200" i="2"/>
  <c r="J201" i="2"/>
  <c r="J204" i="2"/>
  <c r="J210" i="2"/>
  <c r="J221" i="2"/>
  <c r="J243" i="2"/>
  <c r="J247" i="2"/>
  <c r="J258" i="2"/>
  <c r="J276" i="2" s="1"/>
  <c r="J259" i="2"/>
  <c r="J277" i="2" s="1"/>
  <c r="J261" i="2"/>
  <c r="J262" i="2"/>
  <c r="J264" i="2"/>
  <c r="J265" i="2"/>
  <c r="J268" i="2"/>
  <c r="J270" i="2"/>
  <c r="J271" i="2"/>
  <c r="J273" i="2"/>
  <c r="J274" i="2"/>
  <c r="J278" i="2" l="1"/>
  <c r="B145" i="2"/>
  <c r="F145" i="2"/>
  <c r="F55" i="2" l="1"/>
  <c r="F54" i="2"/>
  <c r="K53" i="2"/>
  <c r="F53" i="2"/>
  <c r="F52" i="2"/>
  <c r="F51" i="2"/>
  <c r="F50" i="2"/>
  <c r="K49" i="2"/>
  <c r="F49" i="2"/>
  <c r="F48" i="2"/>
  <c r="F47" i="2"/>
  <c r="F46" i="2"/>
  <c r="K247" i="2" l="1"/>
  <c r="K243" i="2"/>
  <c r="K156" i="2"/>
  <c r="K152" i="2"/>
  <c r="K98" i="2"/>
  <c r="K94" i="2"/>
  <c r="K23" i="2"/>
  <c r="K20" i="2"/>
  <c r="K18" i="2"/>
  <c r="K15" i="2"/>
  <c r="F17" i="2" l="1"/>
  <c r="B17" i="2"/>
  <c r="F16" i="2"/>
  <c r="B16" i="2"/>
  <c r="K122" i="2" l="1"/>
  <c r="K117" i="2"/>
  <c r="K215" i="2"/>
  <c r="K210" i="2"/>
  <c r="K206" i="2"/>
  <c r="K202" i="2"/>
  <c r="K198" i="2"/>
  <c r="K34" i="2"/>
  <c r="K31" i="2"/>
  <c r="K27" i="2"/>
  <c r="F156" i="2" l="1"/>
  <c r="B156" i="2"/>
  <c r="F155" i="2"/>
  <c r="B155" i="2"/>
  <c r="K38" i="2" l="1"/>
  <c r="K8" i="2"/>
  <c r="B218" i="2"/>
  <c r="B221" i="2"/>
  <c r="B220" i="2"/>
  <c r="F222" i="2" l="1"/>
  <c r="B222" i="2"/>
  <c r="F221" i="2"/>
  <c r="K220" i="2"/>
  <c r="F220" i="2"/>
  <c r="F219" i="2"/>
  <c r="B219" i="2"/>
  <c r="F218" i="2"/>
  <c r="F57" i="2" l="1"/>
  <c r="K225" i="2" l="1"/>
  <c r="K113" i="2"/>
  <c r="K253" i="2"/>
  <c r="K238" i="2"/>
  <c r="K231" i="2"/>
  <c r="K188" i="2"/>
  <c r="K181" i="2"/>
  <c r="K176" i="2"/>
  <c r="K171" i="2"/>
  <c r="K166" i="2"/>
  <c r="K161" i="2"/>
  <c r="K147" i="2"/>
  <c r="K142" i="2"/>
  <c r="K137" i="2"/>
  <c r="K132" i="2"/>
  <c r="K127" i="2"/>
  <c r="K108" i="2"/>
  <c r="K103" i="2"/>
  <c r="K85" i="2"/>
  <c r="K80" i="2"/>
  <c r="K74" i="2"/>
  <c r="K69" i="2"/>
  <c r="K58" i="2"/>
  <c r="K43" i="2"/>
  <c r="K90" i="2"/>
  <c r="K64" i="2"/>
  <c r="K256" i="2" l="1"/>
  <c r="F83" i="2" l="1"/>
  <c r="F235" i="2" l="1"/>
  <c r="B235" i="2"/>
  <c r="F169" i="2"/>
  <c r="B169" i="2"/>
  <c r="F125" i="2"/>
  <c r="B125" i="2"/>
  <c r="F101" i="2"/>
  <c r="B101" i="2"/>
  <c r="F106" i="2"/>
  <c r="B106" i="2"/>
  <c r="F89" i="2"/>
  <c r="B89" i="2"/>
  <c r="B83" i="2"/>
  <c r="F74" i="2"/>
  <c r="B74" i="2"/>
  <c r="F67" i="2"/>
  <c r="B67" i="2"/>
  <c r="F195" i="2"/>
  <c r="B195" i="2"/>
  <c r="F194" i="2"/>
  <c r="B194" i="2"/>
  <c r="F193" i="2"/>
  <c r="B193" i="2"/>
  <c r="F192" i="2"/>
  <c r="B192" i="2"/>
  <c r="F191" i="2"/>
  <c r="B191" i="2"/>
  <c r="F190" i="2"/>
  <c r="B190" i="2"/>
  <c r="B189" i="2"/>
  <c r="B188" i="2"/>
  <c r="F12" i="2"/>
  <c r="B12" i="2"/>
  <c r="F7" i="2"/>
  <c r="B7" i="2"/>
  <c r="F92" i="2" l="1"/>
  <c r="B92" i="2"/>
  <c r="F91" i="2"/>
  <c r="B91" i="2"/>
  <c r="F90" i="2"/>
  <c r="B90" i="2"/>
  <c r="F88" i="2"/>
  <c r="B88" i="2"/>
  <c r="F255" i="2"/>
  <c r="B255" i="2"/>
  <c r="F254" i="2"/>
  <c r="B254" i="2"/>
  <c r="F253" i="2"/>
  <c r="B253" i="2"/>
  <c r="F252" i="2"/>
  <c r="B252" i="2"/>
  <c r="F251" i="2"/>
  <c r="B251" i="2"/>
  <c r="F250" i="2"/>
  <c r="B250" i="2"/>
  <c r="F249" i="2"/>
  <c r="B249" i="2"/>
  <c r="F244" i="2"/>
  <c r="B244" i="2"/>
  <c r="F243" i="2"/>
  <c r="B243" i="2"/>
  <c r="F242" i="2"/>
  <c r="B242" i="2"/>
  <c r="F241" i="2"/>
  <c r="B241" i="2"/>
  <c r="F248" i="2"/>
  <c r="B248" i="2"/>
  <c r="F247" i="2"/>
  <c r="B247" i="2"/>
  <c r="F246" i="2"/>
  <c r="B246" i="2"/>
  <c r="F245" i="2"/>
  <c r="B245" i="2"/>
  <c r="F240" i="2"/>
  <c r="B240" i="2"/>
  <c r="F239" i="2"/>
  <c r="B239" i="2"/>
  <c r="F238" i="2"/>
  <c r="B238" i="2"/>
  <c r="F237" i="2"/>
  <c r="B237" i="2"/>
  <c r="F236" i="2"/>
  <c r="B236" i="2"/>
  <c r="F234" i="2"/>
  <c r="B234" i="2"/>
  <c r="F233" i="2"/>
  <c r="B233" i="2"/>
  <c r="F232" i="2"/>
  <c r="B232" i="2"/>
  <c r="F231" i="2"/>
  <c r="B231" i="2"/>
  <c r="F230" i="2"/>
  <c r="B230" i="2"/>
  <c r="F229" i="2"/>
  <c r="B229" i="2"/>
  <c r="F228" i="2"/>
  <c r="B228" i="2"/>
  <c r="F227" i="2"/>
  <c r="B227" i="2"/>
  <c r="F226" i="2"/>
  <c r="B226" i="2"/>
  <c r="F225" i="2"/>
  <c r="B225" i="2"/>
  <c r="F224" i="2"/>
  <c r="B224" i="2"/>
  <c r="F223" i="2"/>
  <c r="B223" i="2"/>
  <c r="F217" i="2"/>
  <c r="B217" i="2"/>
  <c r="F216" i="2"/>
  <c r="B216" i="2"/>
  <c r="F211" i="2"/>
  <c r="B211" i="2"/>
  <c r="F210" i="2"/>
  <c r="B210" i="2"/>
  <c r="F215" i="2"/>
  <c r="B215" i="2"/>
  <c r="F214" i="2"/>
  <c r="B214" i="2"/>
  <c r="F209" i="2"/>
  <c r="B209" i="2"/>
  <c r="F208" i="2"/>
  <c r="B208" i="2"/>
  <c r="F213" i="2"/>
  <c r="B213" i="2"/>
  <c r="F212" i="2"/>
  <c r="B212" i="2"/>
  <c r="F203" i="2"/>
  <c r="B203" i="2"/>
  <c r="F202" i="2"/>
  <c r="B202" i="2"/>
  <c r="F201" i="2"/>
  <c r="B201" i="2"/>
  <c r="F200" i="2"/>
  <c r="B200" i="2"/>
  <c r="F207" i="2"/>
  <c r="B207" i="2"/>
  <c r="F206" i="2"/>
  <c r="B206" i="2"/>
  <c r="F199" i="2"/>
  <c r="B199" i="2"/>
  <c r="F198" i="2"/>
  <c r="B198" i="2"/>
  <c r="F197" i="2"/>
  <c r="B197" i="2"/>
  <c r="F196" i="2"/>
  <c r="B196" i="2"/>
  <c r="F205" i="2"/>
  <c r="B205" i="2"/>
  <c r="F204" i="2"/>
  <c r="B204" i="2"/>
  <c r="F187" i="2"/>
  <c r="B187" i="2"/>
  <c r="F186" i="2"/>
  <c r="B186" i="2"/>
  <c r="F185" i="2"/>
  <c r="B185" i="2"/>
  <c r="F184" i="2"/>
  <c r="B184" i="2"/>
  <c r="F183" i="2"/>
  <c r="B183" i="2"/>
  <c r="F182" i="2"/>
  <c r="B182" i="2"/>
  <c r="F181" i="2"/>
  <c r="B181" i="2"/>
  <c r="F180" i="2"/>
  <c r="B180" i="2"/>
  <c r="F179" i="2"/>
  <c r="B179" i="2"/>
  <c r="F178" i="2"/>
  <c r="B178" i="2"/>
  <c r="F177" i="2"/>
  <c r="B177" i="2"/>
  <c r="F176" i="2"/>
  <c r="B176" i="2"/>
  <c r="F175" i="2"/>
  <c r="B175" i="2"/>
  <c r="F174" i="2"/>
  <c r="B174" i="2"/>
  <c r="F173" i="2"/>
  <c r="B173" i="2"/>
  <c r="F172" i="2"/>
  <c r="B172" i="2"/>
  <c r="F171" i="2"/>
  <c r="B171" i="2"/>
  <c r="F170" i="2"/>
  <c r="B170" i="2"/>
  <c r="F168" i="2"/>
  <c r="B168" i="2"/>
  <c r="F167" i="2"/>
  <c r="B167" i="2"/>
  <c r="F166" i="2"/>
  <c r="B166" i="2"/>
  <c r="F165" i="2"/>
  <c r="B165" i="2"/>
  <c r="F164" i="2"/>
  <c r="B164" i="2"/>
  <c r="F163" i="2"/>
  <c r="B163" i="2"/>
  <c r="F162" i="2"/>
  <c r="B162" i="2"/>
  <c r="F161" i="2"/>
  <c r="B161" i="2"/>
  <c r="F160" i="2"/>
  <c r="B160" i="2"/>
  <c r="F159" i="2"/>
  <c r="B159" i="2"/>
  <c r="F158" i="2"/>
  <c r="B158" i="2"/>
  <c r="F157" i="2"/>
  <c r="B157" i="2"/>
  <c r="F154" i="2"/>
  <c r="B154" i="2"/>
  <c r="F153" i="2"/>
  <c r="B153" i="2"/>
  <c r="F152" i="2"/>
  <c r="B152" i="2"/>
  <c r="F151" i="2"/>
  <c r="B151" i="2"/>
  <c r="F150" i="2"/>
  <c r="B150" i="2"/>
  <c r="F149" i="2"/>
  <c r="B149" i="2"/>
  <c r="F148" i="2"/>
  <c r="B148" i="2"/>
  <c r="F147" i="2"/>
  <c r="B147" i="2"/>
  <c r="F146" i="2"/>
  <c r="B146" i="2"/>
  <c r="F144" i="2"/>
  <c r="B144" i="2"/>
  <c r="F143" i="2"/>
  <c r="B143" i="2"/>
  <c r="F142" i="2"/>
  <c r="B142" i="2"/>
  <c r="F141" i="2"/>
  <c r="B141" i="2"/>
  <c r="F140" i="2"/>
  <c r="B140" i="2"/>
  <c r="F139" i="2"/>
  <c r="B139" i="2"/>
  <c r="F138" i="2"/>
  <c r="B138" i="2"/>
  <c r="F137" i="2"/>
  <c r="B137" i="2"/>
  <c r="F136" i="2"/>
  <c r="B136" i="2"/>
  <c r="F135" i="2"/>
  <c r="B135" i="2"/>
  <c r="F134" i="2"/>
  <c r="B134" i="2"/>
  <c r="F133" i="2"/>
  <c r="B133" i="2"/>
  <c r="F132" i="2"/>
  <c r="B132" i="2"/>
  <c r="F131" i="2"/>
  <c r="B131" i="2"/>
  <c r="F130" i="2"/>
  <c r="B130" i="2"/>
  <c r="F129" i="2"/>
  <c r="B129" i="2"/>
  <c r="F128" i="2"/>
  <c r="B128" i="2"/>
  <c r="F127" i="2"/>
  <c r="B127" i="2"/>
  <c r="F126" i="2"/>
  <c r="B126" i="2"/>
  <c r="F119" i="2"/>
  <c r="B119" i="2"/>
  <c r="F118" i="2"/>
  <c r="B118" i="2"/>
  <c r="F124" i="2"/>
  <c r="B124" i="2"/>
  <c r="F117" i="2"/>
  <c r="B117" i="2"/>
  <c r="F116" i="2"/>
  <c r="B116" i="2"/>
  <c r="F123" i="2"/>
  <c r="B123" i="2"/>
  <c r="F122" i="2"/>
  <c r="B122" i="2"/>
  <c r="F121" i="2"/>
  <c r="B121" i="2"/>
  <c r="F120" i="2"/>
  <c r="B120" i="2"/>
  <c r="F105" i="2"/>
  <c r="B105" i="2"/>
  <c r="F104" i="2"/>
  <c r="B104" i="2"/>
  <c r="F103" i="2"/>
  <c r="B103" i="2"/>
  <c r="F102" i="2"/>
  <c r="B102" i="2"/>
  <c r="F115" i="2"/>
  <c r="B115" i="2"/>
  <c r="F114" i="2"/>
  <c r="B114" i="2"/>
  <c r="F113" i="2"/>
  <c r="B113" i="2"/>
  <c r="F112" i="2"/>
  <c r="B112" i="2"/>
  <c r="F111" i="2"/>
  <c r="B111" i="2"/>
  <c r="F110" i="2"/>
  <c r="B110" i="2"/>
  <c r="F109" i="2"/>
  <c r="B109" i="2"/>
  <c r="F108" i="2"/>
  <c r="B108" i="2"/>
  <c r="F107" i="2"/>
  <c r="B107" i="2"/>
  <c r="F100" i="2"/>
  <c r="B100" i="2"/>
  <c r="F95" i="2"/>
  <c r="B95" i="2"/>
  <c r="F99" i="2"/>
  <c r="B99" i="2"/>
  <c r="F98" i="2"/>
  <c r="B98" i="2"/>
  <c r="F94" i="2"/>
  <c r="B94" i="2"/>
  <c r="F93" i="2"/>
  <c r="B93" i="2"/>
  <c r="F97" i="2"/>
  <c r="B97" i="2"/>
  <c r="F96" i="2"/>
  <c r="B96" i="2"/>
  <c r="F87" i="2"/>
  <c r="B87" i="2"/>
  <c r="F86" i="2"/>
  <c r="B86" i="2"/>
  <c r="F85" i="2"/>
  <c r="B85" i="2"/>
  <c r="F84" i="2"/>
  <c r="B84" i="2"/>
  <c r="F82" i="2"/>
  <c r="B82" i="2"/>
  <c r="F81" i="2"/>
  <c r="B81" i="2"/>
  <c r="F80" i="2"/>
  <c r="B80" i="2"/>
  <c r="F79" i="2"/>
  <c r="B79" i="2"/>
  <c r="F78" i="2"/>
  <c r="B78" i="2"/>
  <c r="F77" i="2"/>
  <c r="B77" i="2"/>
  <c r="F76" i="2"/>
  <c r="B76" i="2"/>
  <c r="F75" i="2"/>
  <c r="B75" i="2"/>
  <c r="F73" i="2"/>
  <c r="B73" i="2"/>
  <c r="F72" i="2"/>
  <c r="B72" i="2"/>
  <c r="F71" i="2"/>
  <c r="B71" i="2"/>
  <c r="F70" i="2"/>
  <c r="B70" i="2"/>
  <c r="F69" i="2"/>
  <c r="B69" i="2"/>
  <c r="F68" i="2"/>
  <c r="B68" i="2"/>
  <c r="F66" i="2"/>
  <c r="B66" i="2"/>
  <c r="F65" i="2"/>
  <c r="B65" i="2"/>
  <c r="F64" i="2"/>
  <c r="B64" i="2"/>
  <c r="F63" i="2"/>
  <c r="B63" i="2"/>
  <c r="F62" i="2"/>
  <c r="B62" i="2"/>
  <c r="F61" i="2"/>
  <c r="B61" i="2"/>
  <c r="F60" i="2"/>
  <c r="B60" i="2"/>
  <c r="F59" i="2"/>
  <c r="B59" i="2"/>
  <c r="F58" i="2"/>
  <c r="B58" i="2"/>
  <c r="B57" i="2"/>
  <c r="F56" i="2"/>
  <c r="B56" i="2"/>
  <c r="B55" i="2"/>
  <c r="B54" i="2"/>
  <c r="B49" i="2"/>
  <c r="B48" i="2"/>
  <c r="B53" i="2"/>
  <c r="B52" i="2"/>
  <c r="B51" i="2"/>
  <c r="B50" i="2"/>
  <c r="B47" i="2"/>
  <c r="B46" i="2"/>
  <c r="F45" i="2"/>
  <c r="B45" i="2"/>
  <c r="F44" i="2"/>
  <c r="B44" i="2"/>
  <c r="F43" i="2"/>
  <c r="B43" i="2"/>
  <c r="F42" i="2"/>
  <c r="B42" i="2"/>
  <c r="F41" i="2"/>
  <c r="B41" i="2"/>
  <c r="F40" i="2"/>
  <c r="B40" i="2"/>
  <c r="F39" i="2"/>
  <c r="B39" i="2"/>
  <c r="F38" i="2"/>
  <c r="B38" i="2"/>
  <c r="F37" i="2"/>
  <c r="B37" i="2"/>
  <c r="F36" i="2"/>
  <c r="B36" i="2"/>
  <c r="F33" i="2"/>
  <c r="B33" i="2"/>
  <c r="F32" i="2"/>
  <c r="B32" i="2"/>
  <c r="F29" i="2"/>
  <c r="B29" i="2"/>
  <c r="F28" i="2"/>
  <c r="B28" i="2"/>
  <c r="F31" i="2"/>
  <c r="B31" i="2"/>
  <c r="F30" i="2"/>
  <c r="B30" i="2"/>
  <c r="F35" i="2"/>
  <c r="B35" i="2"/>
  <c r="F34" i="2"/>
  <c r="B34" i="2"/>
  <c r="F27" i="2"/>
  <c r="B27" i="2"/>
  <c r="F26" i="2"/>
  <c r="B26" i="2"/>
  <c r="F21" i="2"/>
  <c r="B21" i="2"/>
  <c r="F20" i="2"/>
  <c r="B20" i="2"/>
  <c r="F19" i="2"/>
  <c r="B19" i="2"/>
  <c r="F18" i="2"/>
  <c r="B18" i="2"/>
  <c r="F25" i="2"/>
  <c r="B25" i="2"/>
  <c r="F24" i="2"/>
  <c r="B24" i="2"/>
  <c r="F15" i="2"/>
  <c r="B15" i="2"/>
  <c r="F14" i="2"/>
  <c r="B14" i="2"/>
  <c r="F23" i="2"/>
  <c r="B23" i="2"/>
  <c r="F22" i="2"/>
  <c r="B22" i="2"/>
  <c r="B3" i="2"/>
  <c r="F3" i="2"/>
  <c r="B4" i="2"/>
  <c r="F4" i="2"/>
  <c r="B5" i="2"/>
  <c r="B6" i="2"/>
  <c r="B8" i="2"/>
  <c r="F8" i="2"/>
  <c r="B9" i="2"/>
  <c r="F9" i="2"/>
  <c r="B10" i="2"/>
  <c r="F10" i="2"/>
  <c r="B11" i="2"/>
  <c r="F11" i="2"/>
  <c r="B13" i="2"/>
  <c r="F13" i="2"/>
  <c r="F2" i="2"/>
  <c r="B2" i="2"/>
</calcChain>
</file>

<file path=xl/sharedStrings.xml><?xml version="1.0" encoding="utf-8"?>
<sst xmlns="http://schemas.openxmlformats.org/spreadsheetml/2006/main" count="2683" uniqueCount="393">
  <si>
    <t>Περιοχές Υποψηφίων</t>
  </si>
  <si>
    <t>Γλώσσα</t>
  </si>
  <si>
    <t>Επίπεδο</t>
  </si>
  <si>
    <t>ΑΓΓΛΙΚΑ</t>
  </si>
  <si>
    <t>ΓΑΛΛΙΚΑ</t>
  </si>
  <si>
    <t>ΓΕΡΜΑΝΙΚΑ</t>
  </si>
  <si>
    <t>ΙΤΑΛΙΚΑ</t>
  </si>
  <si>
    <t>ΙΣΠΑΝΙΚΑ</t>
  </si>
  <si>
    <t>Α</t>
  </si>
  <si>
    <t>Β</t>
  </si>
  <si>
    <t>Γ</t>
  </si>
  <si>
    <t>201  Α' ΑΘΗΝΑΣ</t>
  </si>
  <si>
    <t>210  Β' ΑΘΗΝΑΣ</t>
  </si>
  <si>
    <t>215  Γ' ΑΘΗΝΑΣ</t>
  </si>
  <si>
    <t>221  Δ' ΑΘΗΝΑΣ</t>
  </si>
  <si>
    <t>230  ΠΕΙΡΑΙΑΣ</t>
  </si>
  <si>
    <t>236  ΛΕΣΒΟΣ</t>
  </si>
  <si>
    <t>237  ΣΑΜΟΣ</t>
  </si>
  <si>
    <t>238  ΧΙΟΣ</t>
  </si>
  <si>
    <t>257  ΜΕΣΣΗΝΙΑ</t>
  </si>
  <si>
    <t>259  ΑΡΚΑΔΙΑ</t>
  </si>
  <si>
    <t>263  ΑΙΤΩΛ/ΝΑΝΙΑ</t>
  </si>
  <si>
    <t>267  ΙΩΑΝΝΙΝΑ</t>
  </si>
  <si>
    <t>270  ΠΡΕΒΕΖΑ</t>
  </si>
  <si>
    <t>272  ΚΕΡΚΥΡΑ</t>
  </si>
  <si>
    <t>273  ΕΥΒΟΙΑ</t>
  </si>
  <si>
    <t>275  ΒΟΙΩΤΙΑ</t>
  </si>
  <si>
    <t>278  ΦΘΙΩΤΙΔΑ</t>
  </si>
  <si>
    <t>281  ΛΑΡΙΣΑ</t>
  </si>
  <si>
    <t>284  ΜΑΓΝΗΣΙΑ</t>
  </si>
  <si>
    <t>289  ΤΡΙΚΑΛΑ</t>
  </si>
  <si>
    <t>291  ΚΟΖΑΝΗ</t>
  </si>
  <si>
    <t>295  ΠΙΕΡΙΑ</t>
  </si>
  <si>
    <t>299  ΠΕΛΛΑ</t>
  </si>
  <si>
    <t>301  ΑΝΑΤ. ΘΕΣΣΑΛΟΝΙΚΗ</t>
  </si>
  <si>
    <t>305  ΔΥΤ. ΘΕΣΣΑΛΟΝΙΚΗ</t>
  </si>
  <si>
    <t>313  ΚΑΒΑΛΑ</t>
  </si>
  <si>
    <t>316  ΡΟΔΟΠΗ</t>
  </si>
  <si>
    <t>317  ΕΒΡΟΣ</t>
  </si>
  <si>
    <t>319  ΗΡΑΚΛΕΙΟ</t>
  </si>
  <si>
    <t>323  ΧΑΝΙΑ</t>
  </si>
  <si>
    <t>Κωδικός Περιοχής Εξέτασης</t>
  </si>
  <si>
    <t>249  ΑΧΑΪΑ</t>
  </si>
  <si>
    <t>293  ΚΑΣΤΟΡΙΑ</t>
  </si>
  <si>
    <t>ΤΟΥΡΚΙΚΑ</t>
  </si>
  <si>
    <t>224  ΑΝΑΤ. ΑΤΤΙΚΗ</t>
  </si>
  <si>
    <t>227  ΔΥΤ. ΑΤΤΙΚΗ</t>
  </si>
  <si>
    <t>Διεύθυνση Δευτεροβάθμιας Εκπαίδευσης (Δ.Δ.Ε.) Εξεταστικού Κέντρου</t>
  </si>
  <si>
    <t>294  ΦΛΩΡΙΝΑ</t>
  </si>
  <si>
    <t>100Α</t>
  </si>
  <si>
    <t>201Α</t>
  </si>
  <si>
    <t>210Α</t>
  </si>
  <si>
    <t>224Α</t>
  </si>
  <si>
    <t>227Α</t>
  </si>
  <si>
    <t>230Α</t>
  </si>
  <si>
    <t>230Β</t>
  </si>
  <si>
    <t>236Α</t>
  </si>
  <si>
    <t>237Α</t>
  </si>
  <si>
    <t>238Α</t>
  </si>
  <si>
    <t>239  ΚΥΚΛΑΔΕΣ</t>
  </si>
  <si>
    <t>244  ΔΩΔ/ΝΗΣΟΥ (ΡΟΔΟΣ)</t>
  </si>
  <si>
    <t>245  ΔΩΔ/ΝΗΣΟΥ (ΚΩΣ)</t>
  </si>
  <si>
    <t>239Α</t>
  </si>
  <si>
    <t>244Α</t>
  </si>
  <si>
    <t>245Α</t>
  </si>
  <si>
    <t>249Α</t>
  </si>
  <si>
    <t>257Α</t>
  </si>
  <si>
    <t>259Α</t>
  </si>
  <si>
    <t>263Α</t>
  </si>
  <si>
    <t>267Α</t>
  </si>
  <si>
    <t>270Α</t>
  </si>
  <si>
    <t>272Α</t>
  </si>
  <si>
    <t>273Α</t>
  </si>
  <si>
    <t>275Α</t>
  </si>
  <si>
    <t>278Α</t>
  </si>
  <si>
    <t>281Α</t>
  </si>
  <si>
    <t>284Α</t>
  </si>
  <si>
    <t>291Α</t>
  </si>
  <si>
    <t>293Α</t>
  </si>
  <si>
    <t>295Α</t>
  </si>
  <si>
    <t>299Α</t>
  </si>
  <si>
    <t>200Α</t>
  </si>
  <si>
    <t>301Α</t>
  </si>
  <si>
    <t>305Α</t>
  </si>
  <si>
    <t>313Α</t>
  </si>
  <si>
    <t>316Α</t>
  </si>
  <si>
    <t>317Α</t>
  </si>
  <si>
    <t>319Α</t>
  </si>
  <si>
    <t>323Α</t>
  </si>
  <si>
    <t>365Α</t>
  </si>
  <si>
    <t>001  ΕΙΔΙΚΟ ΕΞΕΤΑΣΤΙΚΟ ΚΕΝΤΡΟ ΑΘΗΝΑΣ</t>
  </si>
  <si>
    <t>ΚΩΔΙΚΟΣ Δ.Δ.Ε.</t>
  </si>
  <si>
    <t>Α' ΑΘΗΝΑΣ</t>
  </si>
  <si>
    <t>201</t>
  </si>
  <si>
    <t>Β' ΑΘΗΝΑΣ</t>
  </si>
  <si>
    <t>210</t>
  </si>
  <si>
    <t>ATTIKHΣ</t>
  </si>
  <si>
    <t>ΑΝΑΤΟΛΙΚΗ ΑΤΤΙΚΗ</t>
  </si>
  <si>
    <t>224</t>
  </si>
  <si>
    <t>ΔΥΤΙΚΗ ΑΤΤΙΚΗ</t>
  </si>
  <si>
    <t>227</t>
  </si>
  <si>
    <t>ΠΕΙΡΑΙΑ</t>
  </si>
  <si>
    <t>ΛΕΣΒΟΥ</t>
  </si>
  <si>
    <t>236</t>
  </si>
  <si>
    <t>ΣΑΜΟΥ</t>
  </si>
  <si>
    <t>237</t>
  </si>
  <si>
    <t>ΒΟΡΕΙΟΥ ΑΙΓΑΙΟΥ</t>
  </si>
  <si>
    <t>ΧΙΟΥ</t>
  </si>
  <si>
    <t>238</t>
  </si>
  <si>
    <t>ΚΥΚΛΑΔΩΝ</t>
  </si>
  <si>
    <t>239</t>
  </si>
  <si>
    <t>244</t>
  </si>
  <si>
    <t>ΝΟΤΙΟΥ ΑΙΓΑΙΟΥ</t>
  </si>
  <si>
    <t>245</t>
  </si>
  <si>
    <t>365</t>
  </si>
  <si>
    <t>ΑΧΑΪΑΣ</t>
  </si>
  <si>
    <t>249</t>
  </si>
  <si>
    <t>ΔΥΤΙΚΗΣ ΕΛΛΑΔΑΣ</t>
  </si>
  <si>
    <t>ΜΕΣΣΗΝΙΑΣ</t>
  </si>
  <si>
    <t>257</t>
  </si>
  <si>
    <t>ΠΕΛΟΠΟΝΝΗΣΟΥ</t>
  </si>
  <si>
    <t>ΑΡΚΑΔΙΑΣ</t>
  </si>
  <si>
    <t>259</t>
  </si>
  <si>
    <t>ΑΙΤΩΛΟΑΚΑΡΝΑΝΙΑΣ</t>
  </si>
  <si>
    <t>263</t>
  </si>
  <si>
    <t>ΙΩΑΝΝΙΝΩΝ</t>
  </si>
  <si>
    <t>267</t>
  </si>
  <si>
    <t>ΗΠΕΙΡΟΥ</t>
  </si>
  <si>
    <t>ΠΡΕΒΕΖΑΣ</t>
  </si>
  <si>
    <t>270</t>
  </si>
  <si>
    <t>272</t>
  </si>
  <si>
    <t>ΙΟΝΙΩΝ ΝΗΣΩΝ</t>
  </si>
  <si>
    <t>ΚΕΡΚΥΡΑΣ</t>
  </si>
  <si>
    <t>ΕΥΒΟΙΑΣ</t>
  </si>
  <si>
    <t>273</t>
  </si>
  <si>
    <t>ΒΟΙΩΤΙΑΣ</t>
  </si>
  <si>
    <t>275</t>
  </si>
  <si>
    <t>ΣΤΕΡΕΑΣ ΕΛΛΑΔΑΣ</t>
  </si>
  <si>
    <t>ΦΘΙΩΤΙΔΑΣ</t>
  </si>
  <si>
    <t>278</t>
  </si>
  <si>
    <t xml:space="preserve">ΛΑΡΙΣΑΣ </t>
  </si>
  <si>
    <t>281</t>
  </si>
  <si>
    <t>ΘΕΣΣΑΛΙΑΣ</t>
  </si>
  <si>
    <t>ΜΑΓΝΗΣΙΑΣ</t>
  </si>
  <si>
    <t>284</t>
  </si>
  <si>
    <t>ΚΟΖΑΝΗΣ</t>
  </si>
  <si>
    <t>291</t>
  </si>
  <si>
    <t>ΚΑΣΤΟΡΙΑΣ</t>
  </si>
  <si>
    <t>293</t>
  </si>
  <si>
    <t>ΠΙΕΡΙΑΣ</t>
  </si>
  <si>
    <t>295</t>
  </si>
  <si>
    <t>ΠΕΛΛΑΣ</t>
  </si>
  <si>
    <t>299</t>
  </si>
  <si>
    <t>ΑΝΑΤΟΛΙΚΗΣ ΘΕΣ/ΝΙΚΗΣ</t>
  </si>
  <si>
    <t>301</t>
  </si>
  <si>
    <t>ΔΥΤΙΚΗΣ ΘΕΣ/ΝΙΚΗΣ</t>
  </si>
  <si>
    <t>305</t>
  </si>
  <si>
    <t>ΚΑΒΑΛΑΣ</t>
  </si>
  <si>
    <t>313</t>
  </si>
  <si>
    <t>ΡΟΔΟΠΗΣ</t>
  </si>
  <si>
    <t>316</t>
  </si>
  <si>
    <t>ΕΒΡΟΥ</t>
  </si>
  <si>
    <t>317</t>
  </si>
  <si>
    <t>ΗΡΑΚΛΕΙΟΥ</t>
  </si>
  <si>
    <t>319</t>
  </si>
  <si>
    <t>ΚΡΗΤΗΣ</t>
  </si>
  <si>
    <t>ΧΑΝΙΩΝ</t>
  </si>
  <si>
    <t>323</t>
  </si>
  <si>
    <t>ΓΕΝΙΚΟ ΣΥΝΟΛΟ</t>
  </si>
  <si>
    <t>ΔΥΤΙΚΗΣ ΜΑΚΕΔΟΝΙΑΣ</t>
  </si>
  <si>
    <t>ΚΕΝΤΡΙΚΗΣ ΜΑΚΕΔΟΝΙΑΣ</t>
  </si>
  <si>
    <t>ΑΝΑΤΟΛΙΚΗΣ ΜΑΚΕΔΟΝΙΑΣ ΚΑΙ ΘΡΑΚΗΣ</t>
  </si>
  <si>
    <t>ΔΩΔΕΚΑΝΗΣΟΥ</t>
  </si>
  <si>
    <t>365  ΔΩΔ/ΝΗΣΟΥ (ΚΑΛΥΜΝΟΣ)</t>
  </si>
  <si>
    <t>002  ΕΙΔΙΚΟ ΕΞΕΤΑΣΤΙΚΟ ΚΕΝΤΡΟ ΘΕΣ/ΝΙΚΗΣ</t>
  </si>
  <si>
    <t>Αριθμός Υποψηφίων</t>
  </si>
  <si>
    <t>230</t>
  </si>
  <si>
    <t xml:space="preserve">Σ ύ ν ο λ ο   Υ π ο ψ η φ ί ω ν = </t>
  </si>
  <si>
    <t>Αριθμός Εξεταστών Σαββάτου</t>
  </si>
  <si>
    <t>Αριθμός Εξεταστών  Κυριακής</t>
  </si>
  <si>
    <t>201Β</t>
  </si>
  <si>
    <t>201Γ</t>
  </si>
  <si>
    <t>201Δ</t>
  </si>
  <si>
    <t>210Β</t>
  </si>
  <si>
    <t>301Β</t>
  </si>
  <si>
    <t>305Β</t>
  </si>
  <si>
    <t>281Β</t>
  </si>
  <si>
    <t>319Β</t>
  </si>
  <si>
    <t>ΣΥΝΟΛΟ</t>
  </si>
  <si>
    <t>Σύνολο Υποψηφίων Εξεταστικού Κέντρου</t>
  </si>
  <si>
    <t>310  ΣΕΡΡΩΝ</t>
  </si>
  <si>
    <t>ΣΕΡΡΩΝ</t>
  </si>
  <si>
    <t>310</t>
  </si>
  <si>
    <t>310Α</t>
  </si>
  <si>
    <t>—</t>
  </si>
  <si>
    <t>SKYPE</t>
  </si>
  <si>
    <t>210Γ</t>
  </si>
  <si>
    <t>249Β</t>
  </si>
  <si>
    <t>267Β</t>
  </si>
  <si>
    <t>301Γ</t>
  </si>
  <si>
    <t>319β</t>
  </si>
  <si>
    <t>mail@1epal-athin.att.sch.gr</t>
  </si>
  <si>
    <t>mail@1lyk-kaisar.att.sch.gr</t>
  </si>
  <si>
    <t>mail@8lyk-athin.att.sch.gr</t>
  </si>
  <si>
    <t>6ο ΕΠΑΛ ΑΘΗΝΩΝ</t>
  </si>
  <si>
    <t>mail@6epal-athin.att.sch.gr</t>
  </si>
  <si>
    <t>mail@1lyk-ymitt.att.sch.gr</t>
  </si>
  <si>
    <t>mail@2lyk-n-ionias.att.sch.gr</t>
  </si>
  <si>
    <t>mail@3lyk-ag.parask.att.sch.gr</t>
  </si>
  <si>
    <t>mail@3lyk-amarous.att.sch.gr</t>
  </si>
  <si>
    <t>mail@2lyk-gerak.att.sch.gr</t>
  </si>
  <si>
    <t>mail@lyk-peir-zanneio.att.sch.gr</t>
  </si>
  <si>
    <t>ΡΑΛΛΕΙΟ ΓΥΜΝΑΣΙΟ ΘΗΛΕΩΝ ΠΕΙΡΑΙΑ</t>
  </si>
  <si>
    <t xml:space="preserve">mail@gym-ralleion.att.sch.gr </t>
  </si>
  <si>
    <t>mail@5lyk-mytil.les.sch.gr</t>
  </si>
  <si>
    <t>mail@lyk-samou.sam.sch.gr</t>
  </si>
  <si>
    <t>1ο ΓΕ.Λ. ΧΙΟΥ</t>
  </si>
  <si>
    <t>mail@1lyk-chiou.chi.sch.gr</t>
  </si>
  <si>
    <t>mail@1lyk-patras.ach.sch.gr</t>
  </si>
  <si>
    <t>mail@3lyk-patras.ach.sch.gr</t>
  </si>
  <si>
    <t>mail@2lyk-agrin.ait.sch.gr</t>
  </si>
  <si>
    <t>mail@1lyk-kalam.mes.sch.gr</t>
  </si>
  <si>
    <t>2ο ΓΕ.Λ. ΙΩΑΝΝΙΝΩΝ</t>
  </si>
  <si>
    <t>mail@2lyk-ioann.ioa.sch.gr</t>
  </si>
  <si>
    <t>ΠΡΟΤΥΠΟ ΓΕ.Λ. ΖΩΣΙΜΑΙΑΣ ΣΧΟΛΗΣ ΙΩΑΝΝΙΝΩΝ</t>
  </si>
  <si>
    <t>mail@lyk-zosim.ioa.sch.gr</t>
  </si>
  <si>
    <t>1ο ΓΕ.Λ ΠΡΕΒΕΖΑΣ</t>
  </si>
  <si>
    <t>mail@1lyk-prevez.pre.sch.gr</t>
  </si>
  <si>
    <t>mail@1lyk-kerkyr.ker.sch.gr</t>
  </si>
  <si>
    <t>mail@4lyk-chalk.eyv.sch.gr</t>
  </si>
  <si>
    <t xml:space="preserve">mail@1lyk-livad.voi.sch.gr </t>
  </si>
  <si>
    <t>mail@2lyk-lamias.fth.sch.gr</t>
  </si>
  <si>
    <t>mail@1lyk-kozan.koz.sch.gr</t>
  </si>
  <si>
    <t>1ο ΠΡΟΤΥΠΟ ΛΥΚΕΙΟ ΚΑΣΤΟΡΙΑΣ</t>
  </si>
  <si>
    <t xml:space="preserve">mail@1lyk-kastor.kas.sch.gr </t>
  </si>
  <si>
    <t>mail@3lyk-kater.pie.sch.gr</t>
  </si>
  <si>
    <t>mail@1lyk-edess.pel.sch.gr</t>
  </si>
  <si>
    <t>ΜΟΥΣΙΚΟ ΣΧΟΛΕΙΟ ΘΕΣΣΑΛΟΝΙΚΗΣ</t>
  </si>
  <si>
    <t>mail@gym-mous-thess.thess.sch.gr</t>
  </si>
  <si>
    <t>mail@23lyk-thess.thess.sch.gr</t>
  </si>
  <si>
    <t>mail@27lyk-thess.thess.sch.gr</t>
  </si>
  <si>
    <t>mail@4lyk-kalam.thess.sch.gr</t>
  </si>
  <si>
    <t>ΠΕΣΟΝΤΩΝ ΗΡΩΩΝ 2, ΣΤΑΥΡΟΥΠΟΛΗ ΘΕΣ/ΝΙΚΗΣ,Τ.Κ.56430</t>
  </si>
  <si>
    <t>mail@1lyk-stavroup.thess.sch.gr</t>
  </si>
  <si>
    <t>ΠΡΩΗΝ ΣΤΡΑΤΟΠΕΔΟ,ΝΕΑΠΟΛΗ ΘΕΣΣΑΛΟΝΙΚΗΣ ΣΤΡΕΜΠΕΝΙΩΤΗ,Τ.Κ. 56728</t>
  </si>
  <si>
    <t>mail@2lyk-neapol.thess.sch.gr</t>
  </si>
  <si>
    <t>mail@2lyk-serron.ser.sch.gr</t>
  </si>
  <si>
    <t>mail@6lyk-kaval.kav.sch.gr</t>
  </si>
  <si>
    <t>mail@1lyk-komot.rod.sch.gr</t>
  </si>
  <si>
    <t>mail@1lyk-alexandr.evr.sch.gr</t>
  </si>
  <si>
    <t>2ο ΓΕ.Λ. ΗΡΑΚΛΕΙΟΥ</t>
  </si>
  <si>
    <t>Ι. ΚΟΝΔΥΛΑΚΗ 32, ΗΡΑΚΛΕΙΟ, Τ.Κ. 71305</t>
  </si>
  <si>
    <t>mail@2lyk-irakl.ira.sch.gr</t>
  </si>
  <si>
    <t>8ο ΓΕ.Λ. ΗΡΑΚΛΕΙΟΥ</t>
  </si>
  <si>
    <t>Γ. ΞΗΡΟΥΔΑΚΗ 17, ΗΡΑΚΛΕΙΟ, ΤΚ 71409</t>
  </si>
  <si>
    <t>mail@8lyk-irakl.ira.sch.gr</t>
  </si>
  <si>
    <t>mail@1lyk-chanion.chan.sch.gr</t>
  </si>
  <si>
    <t>mail@1lyk-syrou.kyk.sch.gr</t>
  </si>
  <si>
    <t>4lykrodo@sch.gr</t>
  </si>
  <si>
    <t>ΙΠΠΟΚΡΑΤΟΥΣ 36, ΚΩΣ, Τ.Κ. 85300</t>
  </si>
  <si>
    <t>mail@1lyk-ko.dod.sch.gr</t>
  </si>
  <si>
    <t>mail@1lyk-kalymn.dod.sch.gr</t>
  </si>
  <si>
    <t>ΑΧΙΛΛΕΩΣ 37-41 &amp; ΜΥΛΛΕΡΟΥ, ΑΘΗΝΑ, (ΜΕΤΑΞΟΥΡΓΕΙΟ), Τ.Κ. 10436</t>
  </si>
  <si>
    <t>ΑΧΙΛΛΕΩΣ 37-41 &amp; ΜΥΛΛΕΡΟΥ, ΑΘΗΝΑ, (ΜΕΤΑΞΟΥΡΓΕΙΟ), Τ.Κ.10436</t>
  </si>
  <si>
    <t>ΗΡΩΣ ΚΩΝΣΤΑΝΤΟΠΟΥΛΟΥ 13Β, ΚΑΙΣΑΡΙΑΝΗ, Τ.Κ. 16121</t>
  </si>
  <si>
    <t>ΝΙΚΟΠΟΛΕΩΣ 33, ΑΘΗΝΑ (ΠΛ. ΚΟΛΙΑΤΣΟΥ), Τ.Κ. 11253</t>
  </si>
  <si>
    <t>ΝΕΣΤΟΥ 4, ΑΘΗΝΑ (ΑΜΠΕΛΟΚΗΠΟΙ), Τ.Κ. 11257</t>
  </si>
  <si>
    <t>ΠΡΟΥΣΣΗΣ 1 &amp; ΗΛΙΟΥΠΟΛΕΩΣ, ΥΜΗΤΤΟΣ, Τ.Κ. 17236</t>
  </si>
  <si>
    <t>2102793541, 2102777155</t>
  </si>
  <si>
    <t>ΧΡΥΣ.ΣΜΥΡΝΗΣ &amp; ΠΛΑΤΑΙΩΝ, ΑΓΙΑ ΠΑΡΑΣΚΕΥΗ, Τ.Κ. 15343</t>
  </si>
  <si>
    <t>2106016531, 2106007653</t>
  </si>
  <si>
    <t>ΚΥΡΙΛΟΥ &amp; ΠΕΛΙΚΑ, ΜΑΡΟΥΣΙ, Τ.Κ. 15122</t>
  </si>
  <si>
    <t>2106141103, 2106126084</t>
  </si>
  <si>
    <t xml:space="preserve">ΚΑΛΒΟΥ 103, ΝΕΑ ΙΩΝΙΑ, Τ.Κ. 14231 </t>
  </si>
  <si>
    <t>ΚΑΛΒΟΥ 103, ΝΕΑ ΙΩΝΙΑ, Τ.Κ. 14231</t>
  </si>
  <si>
    <t>ΚΕΑΣ &amp; ΑΝΑΦΗΣ 1, ΓΕΡΑΚΑΣ, Τ.Κ. 15344</t>
  </si>
  <si>
    <t>ΠΥΘΑΓΟΡΑ 11, ΣΑΜΟΣ, Τ.Κ. 83100</t>
  </si>
  <si>
    <t>2271042575, 2271044279</t>
  </si>
  <si>
    <t>ΛΙΒΑΔΙΑ, ΜΑΝΝΑ, Τ.Κ. 84100</t>
  </si>
  <si>
    <t>ΑΝΘΟΥΠΟΛΗ, ΠΑΤΡΑ, Τ.Κ. 26443</t>
  </si>
  <si>
    <t>ΑΓ. ΙΩΑΝΝΗ ΠΡΑΤΣΙΚΑ 2,  ΠΑΤΡΑ, Τ.Κ. 26332</t>
  </si>
  <si>
    <t>2610322190, 2610316875</t>
  </si>
  <si>
    <t>2641023467, 2641028100</t>
  </si>
  <si>
    <t>Γ. ΠΑΠΑΝΔΡΕΟΥ 4-6, ΙΩΑΝΝΙΝΑ, Τ.Κ. 45444</t>
  </si>
  <si>
    <t>2651027073, 2651078697</t>
  </si>
  <si>
    <t>ΠΛΑΤ. ΑΡΧ. ΣΠΥΡΙΔΩΝΟΣ, ΙΩΑΝΝΙΝΑ, Τ.Κ. 45444</t>
  </si>
  <si>
    <t>ΣΤΗΣΙΧΟΡΟΥ 6, ΠΡΕΒΕΖΑ, Τ.Κ. 48100</t>
  </si>
  <si>
    <t>ΜΟΝΗΣ ΕΡΙΩΝ-ΠΕΙΡΑΪΚΗ ΠΑΤΡΑΪΚΗ, ΧΑΛΚΙΔΑ, Τ.Κ. 34132</t>
  </si>
  <si>
    <t>ΤΕΡΜΑ ΕΡΚΥΝΑΣ, ΛΙΒΑΔΕΙΑ, Τ.Κ 32131</t>
  </si>
  <si>
    <t>2261029552, 2261351530</t>
  </si>
  <si>
    <t>ΠΑΠΑΒΑΣΙΛΕΙΟΥ 2, ΛΑΜΙΑ, Τ.Κ. 35131</t>
  </si>
  <si>
    <t>ΠΑΝΤΕΛΗ ΧΟΡΝ 2, ΚΟΖΑΝΗ, Τ.K. 50131</t>
  </si>
  <si>
    <t>ΛΕΩΦΟΡΟΣ ΓΟΥΝΑΡΑΔΩΝ ΠΕΡΙΟΧΗ ΧΛΟΗ, ΚΑΣΤΟΡΙΑ, Τ.Κ. 52100</t>
  </si>
  <si>
    <t>2467027046, 2467307066</t>
  </si>
  <si>
    <t>ΜΙΛΗΤΟΥ 1, ΚΑΤΕΡΙΝΗ, Τ.Κ. 60133</t>
  </si>
  <si>
    <t>ΕΓΝΑΤΙΑΣ 91, ΕΔΕΣΣΑ, Τ.Κ 58200</t>
  </si>
  <si>
    <t>ΠΡΟΕΚΤΑΣΗ ΕΓΝΑΤΙΑΣ 118, ΠΥΛΑΙΑ ΘΕΣΣΑΛΟΝΙΚΗΣ, Τ.Κ. 55535</t>
  </si>
  <si>
    <t>ΚΑΣΣΑΝΔΡΟΥ 17-19, ΚΕΝΤΡΟ ΘΕΣΣΑΛΟΝΙΚΗΣ, Τ.Κ. 54632</t>
  </si>
  <si>
    <t>ΚΛΕΑΝΘΟΥΣ 59, ΤΟΥΜΠΑ ΘΕΣΣΑΛΟΝΙΚΗΣ, Τ.Κ. 54453</t>
  </si>
  <si>
    <t>Μ. ΑΛΕΞΑΝΔΡΟΥ - ΑΝ. ΘΡΑΚΗΣ, ΚΑΛΑΜΑΡΙΑ, Τ.Κ. 55134</t>
  </si>
  <si>
    <t>ΚΙΛΚΙΣ 9, ΣΕΡΡΕΣ, Τ.Κ. 62125</t>
  </si>
  <si>
    <t>ΧΡ. ΣΜΥΡΝΗΣ 10, ΚΑΒΑΛΑ, Τ.Κ. 65403</t>
  </si>
  <si>
    <t>Γ. ΠΑΠΑΝΔΡΕΟΥ &amp; Μ. ΑΝΔΡΟΝΙΚΟΥ, ΚΟΜΟΤΗΝΗ, Τ.Κ. 69132</t>
  </si>
  <si>
    <t>ΑΝΘΕΜΙΟΥ 3, ΑΛΕΞΑΝΔΡΟΥΠΟΛΗ, Τ.Κ. 368132</t>
  </si>
  <si>
    <t>1ο ΓΕ.Λ. ΧΑΝΙΩΝ</t>
  </si>
  <si>
    <t>ΓΕΡΑΣΙΜΟΥ ΠΑΡΔΑΛΗ,  ΧΑΝΙΑ, Τ.Κ. 73131</t>
  </si>
  <si>
    <t>ΣΠΥΡΟΥ ΞΥΝΔΑ 4 ΚΕΡΚΥΡΑ, Τ.Κ. 49100</t>
  </si>
  <si>
    <t>ΑΓΙΟΣ ΙΩΑΝΝΗΣ ΡΗΓΑΝΑΣ, ΑΓΡΙΝΙΟ, Τ.Κ. 30132</t>
  </si>
  <si>
    <t>ΑΡΤΕΜΙΔΟΣ, ΚΑΛΑΜΑΤΑ, Τ.Κ. 24100</t>
  </si>
  <si>
    <t>4ο ΓΕ.Λ. ΚΑΛΑΜΑΤΑΣ</t>
  </si>
  <si>
    <t>1ο ΓΕ.Λ. ΤΡΙΠΟΛΗΣ</t>
  </si>
  <si>
    <t>Μ. Μπόνη, Ροδοπούλα, Ρόδος, Τ.Κ. 85100</t>
  </si>
  <si>
    <t>1ο ΓΕ.Λ. ΚΑΙΣΑΡΙΑΝΗΣ</t>
  </si>
  <si>
    <t>8ο ΓΕ.Λ. ΑΘΗΝΩΝ</t>
  </si>
  <si>
    <t>1ο ΓΕ.Λ. ΥΜΗΤΤΟΥ</t>
  </si>
  <si>
    <t>2ο ΓΕ.Λ. ΝΕΑΣ ΙΩΝΙΑΣ</t>
  </si>
  <si>
    <t>3ο ΓΕ.Λ. ΑΓΙΑΣ ΠΑΡΑΣΚΕΥΗΣ</t>
  </si>
  <si>
    <t>3ο ΓΕ.Λ. ΑΜΑΡΟΥΣΙΟΥ</t>
  </si>
  <si>
    <t>2o ΓΕ.Λ. ΓΕΡΑΚΑ</t>
  </si>
  <si>
    <t>ΖΑΝΝΕΙΟ ΠΡΟΤΥΠΟ ΓΕ.Λ. ΠΕΙΡΑΙΑ</t>
  </si>
  <si>
    <t>ΠΥΘΑΓΟΡΕΙΟ ΓΕ.Λ. ΣΑΜΟΥ</t>
  </si>
  <si>
    <t>4ο ΓΕ.Λ. Ρόδου</t>
  </si>
  <si>
    <t>1ο ΓΕ.Λ. ΠΑΤΡΑΣ</t>
  </si>
  <si>
    <t>3ο ΓΕ.Λ. ΠΑΤΡΑΣ</t>
  </si>
  <si>
    <t>2ο ΓΕ.Λ. ΑΓΡΙΝΙΟΥ</t>
  </si>
  <si>
    <t>1ο ΓΕ.Λ. ΚΕΡΚΥΡΑΣ</t>
  </si>
  <si>
    <t>4ο ΓΕ.Λ. ΧΑΛΚΙΔΑΣ</t>
  </si>
  <si>
    <t>1ο ΓΕ.Λ. ΛΙΒΑΔΕΙΑΣ</t>
  </si>
  <si>
    <t>2ο ΓΕ.Λ. ΛΑΜΙΑΣ</t>
  </si>
  <si>
    <t>1ο ΓΕ.Λ. ΚΟΖΑΝΗΣ</t>
  </si>
  <si>
    <t>1ο ΓΕ.Λ. ΕΔΕΣΣΑΣ</t>
  </si>
  <si>
    <t>23ο ΓΕ.Λ. ΘΕΣΣΑΛΟΝΙΚΗΣ</t>
  </si>
  <si>
    <t>27ο ΓΕ.Λ. ΘΕΣΣΑΛΟΝΙΚΗΣ</t>
  </si>
  <si>
    <t>4ο ΓΕ.Λ. ΚΑΛΑΜΑΡΙΑΣ</t>
  </si>
  <si>
    <t>1ο ΓΕ.Λ. ΣΤΑΥΡΟΥΠΟΛΗΣ</t>
  </si>
  <si>
    <t>2ο ΓΕ.Λ. ΝΕΑΠΟΛΗΣ</t>
  </si>
  <si>
    <t>1ο ΓΕ.Λ. ΚΟΜΟΤΗΝΗΣ</t>
  </si>
  <si>
    <t>5ο ΓΕ.Λ. ΜΥΤΙΛΗΝΗΣ "ΒΕΝΙΑΜΙΝ Ο ΛΕΣΒΙΟΣ"</t>
  </si>
  <si>
    <t>1ο ΓΕ.Λ. ΚΩ</t>
  </si>
  <si>
    <t>1ο ΓΕ.Λ. ΚΑΛΥΜΝΟΥ</t>
  </si>
  <si>
    <t>3o ΓΕ.Λ. ΚΑΤΕΡΙΝΗΣ</t>
  </si>
  <si>
    <t>2ο ΓΕ.Λ. ΣΕΡΡΩΝ</t>
  </si>
  <si>
    <t>6ο ΓΕ.Λ. ΚΑΒΑΛΑΣ</t>
  </si>
  <si>
    <t>1ο ΓΕ.Λ. ΑΛΕΞΑΝΔΡΟΥΠΟΛΗΣ</t>
  </si>
  <si>
    <t>ΕΝΟΡΙΑ ΑΝΑΣΤΑΣΕΩΣ, ΚΑΛΥΜΝΟΣ, Τ.Κ. 85200</t>
  </si>
  <si>
    <t>ΚΑΛΑΜΑΤΑΣ 70, ΤΡΙΠΟΛΗ,  Τ.Κ. 22131</t>
  </si>
  <si>
    <t>mail@1lyk-tripol.ark.sch.gr</t>
  </si>
  <si>
    <t>1ο ΕΠΑ.Λ. ΑΘΗΝΩΝ</t>
  </si>
  <si>
    <t>28ης ΟΚΤΩΒΡΙΟΥ 2, ΧΡΙΣΤΟΣ ΒΑΡΒΑΣΙ, ΧΙΟΣ, Τ.Κ. 82100</t>
  </si>
  <si>
    <t>ΓΕ.Λ. ΣΥΡΟΥ</t>
  </si>
  <si>
    <t xml:space="preserve">ΚΟΛΟΚΟΤΡΩΝΗ 6, ΠΕΙΡΑΙΑΣ, Τ.Κ. 18531 </t>
  </si>
  <si>
    <t xml:space="preserve">ΕΠΟΝΙΤΩΝ 21, ΠΕΙΡΑΙΑΣ, Τ.Κ. 18547 </t>
  </si>
  <si>
    <t>Γ. ΜΟΥΡΑ 34, ΜΥΤΙΛΗΝΗ, Τ.Κ. 81132</t>
  </si>
  <si>
    <t>2ο ΓΕ.Λ. ΕΛΕΥΣΙΝΑΣ "ΠΥΡΟΥΝΑΚΕΙΟ"</t>
  </si>
  <si>
    <t>ΙΕΡΑ ΟΔΟΣ και ΠΑΓΚΑΛΟΥ, ΕΛΕΥΣΙΝΑ, T.K. 19200</t>
  </si>
  <si>
    <t>2105548013, 2105561957</t>
  </si>
  <si>
    <t>mail@2lyk-elefs.att.sch.gr</t>
  </si>
  <si>
    <t>ΜΟΥΣΙΚΟ ΣΧΟΛΕΙΟ ΛΑΡΙΣΑΣ</t>
  </si>
  <si>
    <t>mail@gym-mous-laris.lar.sch.gr</t>
  </si>
  <si>
    <t>mail@5Iyk-laris.lar.sch.gr</t>
  </si>
  <si>
    <t>mail@1lyk-volou.mag.sch.gr</t>
  </si>
  <si>
    <t xml:space="preserve"> ΤΑΣΟΥ ΛΕΙΒΑΔΙΤΗ 18, ΛΑΡΙΣΑ, Τ.Κ. 41335</t>
  </si>
  <si>
    <t>5ο ΓΕ.Λ. ΛΑΡΙΣΑΣ</t>
  </si>
  <si>
    <t>ΙΟΥΣΤΙΝΙΑΝΟΥ ΚΑΙ ΚΟΜΝΗΝΩΝ, ΛΑΡΙΣΑ, Τ.Κ. 41223</t>
  </si>
  <si>
    <t>1o ΓΕ.Λ. ΒΟΛΟΥ</t>
  </si>
  <si>
    <t>ΚΥΠΡΟΥ 48, ΒΟΛΟΣ, Τ.Κ. 38221</t>
  </si>
  <si>
    <t>ΛΕΩΦΟΡΟΣ ΓΟΥΝΑΡΑΔΩΝ ΠΕΡΙΟΧΗ ΧΛΟΗ, ΚΑΣΤΟΡΙΑ, 
Τ.Κ. 52100</t>
  </si>
  <si>
    <t>ΠΕΡΙΦΕΡΕΙΑΚΗ ΔΙΕΥΘΥΝΣΗ ΠΡΩΤΟΒΑΘΜΙΑΣ ΚΑΙ ΔΕΥΤΕΡΟΒΑΘΜΙΑΣ ΕΚΠΑΙΔΕΥΣΗΣ</t>
  </si>
  <si>
    <t>ΔΙΕΥΘΥΝΣΗ ΔΕΥΤΕΡΟΒΑΘΜΙΑΣ ΕΚΠΑΙΔΕΣΗΣ (Δ.Δ.Ε.)</t>
  </si>
  <si>
    <t>ΠΕΡΙΟΧΗ ΕΞΕΤΑΣΗΣ</t>
  </si>
  <si>
    <t>ΚΩΔΙΚΟΣ ΕΞΕΤΑΣΤΙΚΟΥ ΚΕΝΤΡΟΥ</t>
  </si>
  <si>
    <t>ΓΛΩΣΣΑ</t>
  </si>
  <si>
    <t>ΕΠΙΠΕΔΟ</t>
  </si>
  <si>
    <t>ΟΝΟΜΑΣΙΑ ΕΞΕΤΑΣΤΙΚΟΥ ΚΕΝΤΡΟΥ</t>
  </si>
  <si>
    <t>ΤΑΧΥΔΡΟΜΙΚΗ ΔΙΕΥΘΥΝΣΗ ΕΞΕΤΑΣΤΙΚΟΥ ΚΕΝΤΡΟΥ</t>
  </si>
  <si>
    <t>E-MAIL ΕΞΕΤΑΣΤΙΚΟΥ ΚΕΝΤΡΟΥ</t>
  </si>
  <si>
    <t>ΤΗΛΕΦΩΝΟ 
ΕΞΕΤΑΣΤΙΚΟΥ ΚΕΝΤΡΟΥ</t>
  </si>
  <si>
    <t>Γ. ΠΑΠΑΝΔΡΕΟΥ &amp; Μ. ΑΝΔΡΟΝΙΚΟΥ, ΚΟΜΟΤΗΝΗ, 
Τ.Κ. 69132</t>
  </si>
  <si>
    <t>ΠΡΟΕΚΤΑΣΗ ΕΓΝΑΤΙΑΣ 118, ΠΥΛΑΙΑ ΘΕΣΣΑΛΟΝΙΚΗΣ, 
Τ.Κ. 55535</t>
  </si>
  <si>
    <t>ΧΡΥΣ.ΣΜΥΡΝΗΣ &amp; ΠΛΑΤΑΙΩΝ, ΑΓΙΑ ΠΑΡΑΣΚΕΥΗ, 
Τ.Κ. 15343</t>
  </si>
  <si>
    <t>ΠΡΩΗΝ ΣΤΡΑΤΟΠΕΔΟ ΣΤΡΕΜΠΕΝΙΩΤΗ, 
ΝΕΑΠΟΛΗ ΘΕΣΣΑΛΟΝΙΚΗΣ,Τ.Κ. 56728</t>
  </si>
  <si>
    <t>ΠΕΣΟΝΤΩΝ ΗΡΩΩΝ 2, ΣΤΑΥΡΟΥΠΟΛΗ ΘΕΣΣΑΛΟΝΙΚΗΣ,Τ.Κ.56430</t>
  </si>
  <si>
    <t>4ο ΓΕ.Λ. ΡΟΔΟΥ</t>
  </si>
  <si>
    <t>Μ. ΜΠΟΝΗ, ΡΟΔΟΠΟΥΛΑ, ΡΟΔΟΣ, Τ.Κ. 85100</t>
  </si>
  <si>
    <t xml:space="preserve">Για άτομα με αναπηρία και </t>
  </si>
  <si>
    <t>μαθησιακές δυσκολίες</t>
  </si>
  <si>
    <t>ΟΝΟΜΑΤΕΠΩΝΥΜΟ ΕΠΟΠΤΗ</t>
  </si>
  <si>
    <t>ΤΗΛΕΦΩΝΟ ΕΠΟΠΤΗ</t>
  </si>
  <si>
    <t>ΟΝΟΜΑΤΕΠΩΝΥΜΟ ΠΡΟΕΔΡΟΥ ΕΞΕΤΑΣΤΙΚΟΥ ΚΕΝΤΡΟΥ</t>
  </si>
  <si>
    <t>ΤΗΛΕΦΩΝΟ ΠΡΟΕΔΡΟΥ ΕΞΕΤΑΣΤΙΚΟΥ ΚΕΝΤΡΟΥ</t>
  </si>
  <si>
    <t>ΟΝΟΜΑΤΕΠΩΝΥΜΟ ΧΕΙΡΙΣΤΗ ΣΥΣΤΗΜΑΤΟΣ ΑΣΦΑΛΟΥΣ ΛΗΨΗΣ ΘΕΜΑΤΩΝ ΕΞΕΤΑΣΤΙΚΟΥ ΚΕΝΤΡΟΥ</t>
  </si>
  <si>
    <t>ΤΗΛΕΦΩΝΟ ΧΕΙΡΙΣΤΗ ΣΥΣΤΗΜΑΤΟΣ ΑΣΦΑΛΟΥΣ ΛΗΨΗΣ ΘΕΜΑΤΩΝ ΕΞΕΤΑΣΤΙΚΟΥ ΚΕΝΤΡΟΥ</t>
  </si>
  <si>
    <t>ΥΠΗΡΕΣΙΑΚΟ E-MAIL ΠΡΟΕΔΡΟΥ ΕΞΕΤΑΣΤΙΚΟΥ ΚΕΝΤΡΟΥ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</si>
</sst>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u/>
      <sz val="8.25"/>
      <color theme="10"/>
      <name val="Calibri"/>
      <family val="2"/>
      <charset val="161"/>
    </font>
    <font>
      <sz val="9"/>
      <color theme="1"/>
      <name val="Trebuchet MS"/>
      <family val="2"/>
      <charset val="161"/>
    </font>
    <font>
      <b/>
      <sz val="9"/>
      <color theme="1"/>
      <name val="Trebuchet MS"/>
      <family val="2"/>
      <charset val="161"/>
    </font>
    <font>
      <b/>
      <sz val="9"/>
      <name val="Trebuchet MS"/>
      <family val="2"/>
      <charset val="161"/>
    </font>
    <font>
      <sz val="9"/>
      <name val="Trebuchet MS"/>
      <family val="2"/>
      <charset val="161"/>
    </font>
    <font>
      <sz val="9"/>
      <color theme="0"/>
      <name val="Trebuchet MS"/>
      <family val="2"/>
      <charset val="161"/>
    </font>
    <font>
      <u/>
      <sz val="9"/>
      <color theme="0"/>
      <name val="Trebuchet MS"/>
      <family val="2"/>
      <charset val="161"/>
    </font>
    <font>
      <u/>
      <sz val="9"/>
      <color rgb="FF0000FF"/>
      <name val="Trebuchet MS"/>
      <family val="2"/>
      <charset val="161"/>
    </font>
    <font>
      <sz val="11"/>
      <color theme="1"/>
      <name val="Trebuchet MS"/>
      <family val="2"/>
      <charset val="161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9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theme="0" tint="-0.499984740745262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rgb="FF0070C0"/>
      </left>
      <right style="thin">
        <color rgb="FF0070C0"/>
      </right>
      <top style="thin">
        <color theme="0" tint="-0.499984740745262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n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 style="thick">
        <color theme="4" tint="-0.24994659260841701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ck">
        <color rgb="FF0070C0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rgb="FF0070C0"/>
      </top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0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n">
        <color theme="0"/>
      </top>
      <bottom style="thick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n">
        <color theme="0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n">
        <color theme="0"/>
      </bottom>
      <diagonal/>
    </border>
    <border>
      <left style="thick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2F75B5"/>
      </left>
      <right style="thick">
        <color rgb="FF2F75B5"/>
      </right>
      <top/>
      <bottom/>
      <diagonal/>
    </border>
    <border>
      <left style="thick">
        <color rgb="FF2F75B5"/>
      </left>
      <right/>
      <top style="thick">
        <color rgb="FF2F75B5"/>
      </top>
      <bottom style="thin">
        <color theme="0" tint="-0.499984740745262"/>
      </bottom>
      <diagonal/>
    </border>
    <border>
      <left/>
      <right/>
      <top style="thick">
        <color rgb="FF2F75B5"/>
      </top>
      <bottom style="thin">
        <color theme="0" tint="-0.499984740745262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rgb="FF2F75B5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rgb="FF2F75B5"/>
      </top>
      <bottom style="thick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ck">
        <color rgb="FF2F75B5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rgb="FF2F75B5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rgb="FF2F75B5"/>
      </right>
      <top style="thick">
        <color rgb="FF2F75B5"/>
      </top>
      <bottom style="thick">
        <color theme="4" tint="-0.24994659260841701"/>
      </bottom>
      <diagonal/>
    </border>
    <border>
      <left style="thick">
        <color rgb="FF2F75B5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 tint="-0.24994659260841701"/>
      </left>
      <right style="thick">
        <color rgb="FF2F75B5"/>
      </right>
      <top style="thick">
        <color theme="4" tint="-0.24994659260841701"/>
      </top>
      <bottom style="thin">
        <color theme="0"/>
      </bottom>
      <diagonal/>
    </border>
    <border>
      <left style="medium">
        <color theme="4" tint="-0.24994659260841701"/>
      </left>
      <right style="thick">
        <color rgb="FF2F75B5"/>
      </right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 style="thick">
        <color rgb="FF2F75B5"/>
      </right>
      <top style="thin">
        <color theme="0"/>
      </top>
      <bottom style="thick">
        <color theme="4" tint="-0.24994659260841701"/>
      </bottom>
      <diagonal/>
    </border>
    <border>
      <left style="medium">
        <color theme="4" tint="-0.24994659260841701"/>
      </left>
      <right style="thick">
        <color rgb="FF2F75B5"/>
      </right>
      <top style="thin">
        <color theme="0"/>
      </top>
      <bottom/>
      <diagonal/>
    </border>
    <border>
      <left style="medium">
        <color theme="4" tint="-0.24994659260841701"/>
      </left>
      <right style="thick">
        <color rgb="FF2F75B5"/>
      </right>
      <top/>
      <bottom style="thin">
        <color theme="0"/>
      </bottom>
      <diagonal/>
    </border>
    <border>
      <left style="thick">
        <color rgb="FF2F75B5"/>
      </left>
      <right/>
      <top style="thin">
        <color theme="0" tint="-0.499984740745262"/>
      </top>
      <bottom/>
      <diagonal/>
    </border>
    <border>
      <left style="medium">
        <color theme="4" tint="-0.24994659260841701"/>
      </left>
      <right style="thick">
        <color rgb="FF2F75B5"/>
      </right>
      <top style="thin">
        <color theme="0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ck">
        <color rgb="FF2F75B5"/>
      </right>
      <top style="medium">
        <color theme="4" tint="-0.24994659260841701"/>
      </top>
      <bottom style="thin">
        <color theme="0"/>
      </bottom>
      <diagonal/>
    </border>
    <border>
      <left style="thick">
        <color rgb="FF2F75B5"/>
      </left>
      <right/>
      <top/>
      <bottom style="thin">
        <color theme="0" tint="-0.499984740745262"/>
      </bottom>
      <diagonal/>
    </border>
    <border>
      <left style="medium">
        <color theme="4" tint="-0.24994659260841701"/>
      </left>
      <right style="thick">
        <color rgb="FF2F75B5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ck">
        <color rgb="FF2F75B5"/>
      </right>
      <top/>
      <bottom style="thick">
        <color theme="4" tint="-0.24994659260841701"/>
      </bottom>
      <diagonal/>
    </border>
    <border>
      <left style="thick">
        <color rgb="FF2F75B5"/>
      </left>
      <right/>
      <top style="thin">
        <color theme="0" tint="-0.499984740745262"/>
      </top>
      <bottom style="thick">
        <color theme="4" tint="-0.24994659260841701"/>
      </bottom>
      <diagonal/>
    </border>
    <border>
      <left style="thick">
        <color rgb="FF2F75B5"/>
      </left>
      <right/>
      <top style="thin">
        <color theme="0" tint="-0.499984740745262"/>
      </top>
      <bottom style="thick">
        <color rgb="FF2F75B5"/>
      </bottom>
      <diagonal/>
    </border>
    <border>
      <left/>
      <right/>
      <top style="thin">
        <color theme="0" tint="-0.499984740745262"/>
      </top>
      <bottom style="thick">
        <color rgb="FF2F75B5"/>
      </bottom>
      <diagonal/>
    </border>
    <border>
      <left style="thick">
        <color theme="4" tint="-0.24994659260841701"/>
      </left>
      <right style="medium">
        <color theme="4" tint="-0.24994659260841701"/>
      </right>
      <top/>
      <bottom style="thick">
        <color rgb="FF2F75B5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ck">
        <color rgb="FF2F75B5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ck">
        <color rgb="FF2F75B5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/>
      </top>
      <bottom style="thick">
        <color rgb="FF2F75B5"/>
      </bottom>
      <diagonal/>
    </border>
    <border>
      <left style="medium">
        <color theme="4" tint="-0.24994659260841701"/>
      </left>
      <right style="thick">
        <color theme="4" tint="-0.24994659260841701"/>
      </right>
      <top style="thin">
        <color theme="0"/>
      </top>
      <bottom style="thick">
        <color rgb="FF2F75B5"/>
      </bottom>
      <diagonal/>
    </border>
    <border>
      <left style="medium">
        <color theme="4" tint="-0.24994659260841701"/>
      </left>
      <right style="thick">
        <color rgb="FF2F75B5"/>
      </right>
      <top style="thin">
        <color theme="0"/>
      </top>
      <bottom style="thick">
        <color rgb="FF2F75B5"/>
      </bottom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38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0" fontId="9" fillId="0" borderId="16" xfId="0" applyFont="1" applyBorder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0" fontId="9" fillId="0" borderId="15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right" vertical="center" wrapText="1"/>
      <protection locked="0"/>
    </xf>
    <xf numFmtId="0" fontId="9" fillId="0" borderId="0" xfId="1" applyFont="1" applyFill="1" applyAlignment="1" applyProtection="1">
      <alignment horizontal="right" vertical="center" wrapText="1"/>
      <protection locked="0"/>
    </xf>
    <xf numFmtId="3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protection locked="0"/>
    </xf>
    <xf numFmtId="0" fontId="10" fillId="3" borderId="17" xfId="0" applyFont="1" applyFill="1" applyBorder="1" applyAlignment="1" applyProtection="1">
      <alignment horizontal="left" vertical="center" wrapText="1"/>
    </xf>
    <xf numFmtId="49" fontId="9" fillId="3" borderId="18" xfId="0" applyNumberFormat="1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 applyProtection="1"/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/>
    <xf numFmtId="0" fontId="9" fillId="0" borderId="18" xfId="0" applyFont="1" applyFill="1" applyBorder="1" applyAlignment="1" applyProtection="1">
      <alignment horizontal="right"/>
    </xf>
    <xf numFmtId="49" fontId="9" fillId="3" borderId="20" xfId="0" applyNumberFormat="1" applyFont="1" applyFill="1" applyBorder="1" applyAlignment="1" applyProtection="1">
      <alignment horizontal="center" vertical="center" wrapText="1"/>
    </xf>
    <xf numFmtId="0" fontId="9" fillId="0" borderId="20" xfId="0" applyFont="1" applyBorder="1" applyAlignment="1" applyProtection="1"/>
    <xf numFmtId="0" fontId="6" fillId="0" borderId="20" xfId="0" applyFont="1" applyBorder="1" applyAlignment="1" applyProtection="1">
      <alignment horizontal="center"/>
    </xf>
    <xf numFmtId="0" fontId="6" fillId="0" borderId="20" xfId="0" applyFont="1" applyBorder="1" applyAlignment="1" applyProtection="1"/>
    <xf numFmtId="0" fontId="9" fillId="0" borderId="20" xfId="0" applyFont="1" applyFill="1" applyBorder="1" applyAlignment="1" applyProtection="1">
      <alignment horizontal="right"/>
    </xf>
    <xf numFmtId="49" fontId="9" fillId="3" borderId="24" xfId="0" applyNumberFormat="1" applyFont="1" applyFill="1" applyBorder="1" applyAlignment="1" applyProtection="1">
      <alignment horizontal="center" vertical="center" wrapText="1"/>
    </xf>
    <xf numFmtId="0" fontId="9" fillId="0" borderId="24" xfId="0" applyFont="1" applyBorder="1" applyAlignment="1" applyProtection="1"/>
    <xf numFmtId="0" fontId="6" fillId="0" borderId="24" xfId="0" applyFont="1" applyBorder="1" applyAlignment="1" applyProtection="1">
      <alignment horizontal="center"/>
    </xf>
    <xf numFmtId="0" fontId="6" fillId="0" borderId="24" xfId="0" applyFont="1" applyBorder="1" applyAlignment="1" applyProtection="1"/>
    <xf numFmtId="0" fontId="9" fillId="0" borderId="24" xfId="0" applyFont="1" applyFill="1" applyBorder="1" applyAlignment="1" applyProtection="1">
      <alignment horizontal="right"/>
    </xf>
    <xf numFmtId="49" fontId="9" fillId="3" borderId="26" xfId="0" applyNumberFormat="1" applyFont="1" applyFill="1" applyBorder="1" applyAlignment="1" applyProtection="1">
      <alignment horizontal="center" vertical="center" wrapText="1"/>
    </xf>
    <xf numFmtId="0" fontId="9" fillId="0" borderId="26" xfId="0" applyFont="1" applyBorder="1" applyAlignment="1" applyProtection="1"/>
    <xf numFmtId="0" fontId="6" fillId="0" borderId="26" xfId="0" applyFont="1" applyBorder="1" applyAlignment="1" applyProtection="1">
      <alignment horizontal="center"/>
    </xf>
    <xf numFmtId="0" fontId="6" fillId="0" borderId="26" xfId="0" applyFont="1" applyBorder="1" applyAlignment="1" applyProtection="1"/>
    <xf numFmtId="0" fontId="9" fillId="0" borderId="26" xfId="0" applyFont="1" applyFill="1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right" wrapText="1"/>
    </xf>
    <xf numFmtId="49" fontId="9" fillId="3" borderId="27" xfId="0" applyNumberFormat="1" applyFont="1" applyFill="1" applyBorder="1" applyAlignment="1" applyProtection="1">
      <alignment horizontal="center" vertical="center" wrapText="1"/>
    </xf>
    <xf numFmtId="0" fontId="9" fillId="0" borderId="27" xfId="0" applyFont="1" applyBorder="1" applyAlignment="1" applyProtection="1"/>
    <xf numFmtId="0" fontId="6" fillId="0" borderId="27" xfId="0" applyFont="1" applyBorder="1" applyAlignment="1" applyProtection="1">
      <alignment horizontal="center"/>
    </xf>
    <xf numFmtId="0" fontId="6" fillId="0" borderId="27" xfId="0" applyFont="1" applyBorder="1" applyAlignment="1" applyProtection="1"/>
    <xf numFmtId="0" fontId="9" fillId="0" borderId="27" xfId="0" applyFont="1" applyFill="1" applyBorder="1" applyAlignment="1" applyProtection="1">
      <alignment horizontal="right" wrapText="1"/>
    </xf>
    <xf numFmtId="0" fontId="9" fillId="0" borderId="24" xfId="0" applyFont="1" applyFill="1" applyBorder="1" applyAlignment="1" applyProtection="1">
      <alignment horizontal="right" wrapText="1"/>
    </xf>
    <xf numFmtId="0" fontId="9" fillId="0" borderId="26" xfId="0" applyFont="1" applyFill="1" applyBorder="1" applyAlignment="1" applyProtection="1">
      <alignment horizontal="right" wrapText="1"/>
    </xf>
    <xf numFmtId="0" fontId="9" fillId="0" borderId="27" xfId="0" applyFont="1" applyFill="1" applyBorder="1" applyAlignment="1" applyProtection="1">
      <alignment horizontal="right"/>
    </xf>
    <xf numFmtId="0" fontId="10" fillId="3" borderId="28" xfId="0" applyFont="1" applyFill="1" applyBorder="1" applyAlignment="1" applyProtection="1">
      <alignment horizontal="left" vertical="center" wrapText="1"/>
    </xf>
    <xf numFmtId="49" fontId="9" fillId="3" borderId="30" xfId="0" applyNumberFormat="1" applyFont="1" applyFill="1" applyBorder="1" applyAlignment="1" applyProtection="1">
      <alignment horizontal="center" vertical="center" wrapText="1"/>
    </xf>
    <xf numFmtId="0" fontId="9" fillId="0" borderId="30" xfId="0" applyFont="1" applyBorder="1" applyAlignment="1" applyProtection="1"/>
    <xf numFmtId="0" fontId="6" fillId="0" borderId="30" xfId="0" applyFont="1" applyBorder="1" applyAlignment="1" applyProtection="1">
      <alignment horizontal="center"/>
    </xf>
    <xf numFmtId="0" fontId="6" fillId="0" borderId="30" xfId="0" applyFont="1" applyBorder="1" applyAlignment="1" applyProtection="1"/>
    <xf numFmtId="0" fontId="9" fillId="0" borderId="30" xfId="0" applyFont="1" applyFill="1" applyBorder="1" applyAlignment="1" applyProtection="1">
      <alignment horizontal="right" wrapText="1"/>
    </xf>
    <xf numFmtId="0" fontId="9" fillId="0" borderId="32" xfId="0" applyFont="1" applyBorder="1" applyAlignment="1" applyProtection="1"/>
    <xf numFmtId="0" fontId="6" fillId="0" borderId="32" xfId="0" applyFont="1" applyBorder="1" applyAlignment="1" applyProtection="1"/>
    <xf numFmtId="0" fontId="6" fillId="0" borderId="32" xfId="0" applyFont="1" applyBorder="1" applyAlignment="1" applyProtection="1">
      <alignment horizontal="center"/>
    </xf>
    <xf numFmtId="0" fontId="10" fillId="3" borderId="33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right" wrapText="1"/>
    </xf>
    <xf numFmtId="0" fontId="9" fillId="0" borderId="18" xfId="0" applyFont="1" applyFill="1" applyBorder="1" applyAlignment="1" applyProtection="1"/>
    <xf numFmtId="0" fontId="9" fillId="0" borderId="20" xfId="0" applyFont="1" applyFill="1" applyBorder="1" applyAlignment="1" applyProtection="1"/>
    <xf numFmtId="0" fontId="9" fillId="0" borderId="24" xfId="0" applyFont="1" applyFill="1" applyBorder="1" applyAlignment="1" applyProtection="1"/>
    <xf numFmtId="49" fontId="9" fillId="0" borderId="30" xfId="0" quotePrefix="1" applyNumberFormat="1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/>
    <xf numFmtId="0" fontId="6" fillId="0" borderId="26" xfId="0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/>
    <xf numFmtId="0" fontId="9" fillId="0" borderId="26" xfId="0" applyNumberFormat="1" applyFont="1" applyFill="1" applyBorder="1" applyAlignment="1" applyProtection="1">
      <alignment horizontal="right" wrapText="1"/>
    </xf>
    <xf numFmtId="49" fontId="9" fillId="0" borderId="20" xfId="0" quotePrefix="1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/>
    <xf numFmtId="0" fontId="9" fillId="0" borderId="20" xfId="0" applyNumberFormat="1" applyFont="1" applyFill="1" applyBorder="1" applyAlignment="1" applyProtection="1">
      <alignment horizontal="right" wrapText="1"/>
    </xf>
    <xf numFmtId="49" fontId="9" fillId="0" borderId="24" xfId="0" quotePrefix="1" applyNumberFormat="1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/>
    <xf numFmtId="0" fontId="9" fillId="0" borderId="30" xfId="0" applyFont="1" applyFill="1" applyBorder="1" applyAlignment="1" applyProtection="1"/>
    <xf numFmtId="0" fontId="6" fillId="0" borderId="30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/>
    <xf numFmtId="0" fontId="9" fillId="0" borderId="30" xfId="0" applyNumberFormat="1" applyFont="1" applyFill="1" applyBorder="1" applyAlignment="1" applyProtection="1">
      <alignment horizontal="right" wrapText="1"/>
    </xf>
    <xf numFmtId="49" fontId="9" fillId="0" borderId="27" xfId="0" quotePrefix="1" applyNumberFormat="1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/>
    <xf numFmtId="0" fontId="6" fillId="0" borderId="27" xfId="0" applyFont="1" applyFill="1" applyBorder="1" applyAlignment="1" applyProtection="1">
      <alignment horizontal="center"/>
    </xf>
    <xf numFmtId="0" fontId="6" fillId="0" borderId="27" xfId="0" applyFont="1" applyFill="1" applyBorder="1" applyAlignment="1" applyProtection="1"/>
    <xf numFmtId="0" fontId="9" fillId="0" borderId="24" xfId="0" applyNumberFormat="1" applyFont="1" applyFill="1" applyBorder="1" applyAlignment="1" applyProtection="1">
      <alignment horizontal="right" wrapText="1"/>
    </xf>
    <xf numFmtId="0" fontId="9" fillId="0" borderId="27" xfId="0" applyNumberFormat="1" applyFont="1" applyFill="1" applyBorder="1" applyAlignment="1" applyProtection="1">
      <alignment horizontal="right" wrapText="1"/>
    </xf>
    <xf numFmtId="0" fontId="9" fillId="0" borderId="18" xfId="0" applyNumberFormat="1" applyFont="1" applyFill="1" applyBorder="1" applyAlignment="1" applyProtection="1">
      <alignment horizontal="right" wrapText="1"/>
    </xf>
    <xf numFmtId="49" fontId="9" fillId="3" borderId="18" xfId="1" applyNumberFormat="1" applyFont="1" applyFill="1" applyBorder="1" applyAlignment="1" applyProtection="1">
      <alignment horizontal="center" vertical="center" wrapText="1"/>
    </xf>
    <xf numFmtId="49" fontId="9" fillId="3" borderId="20" xfId="1" applyNumberFormat="1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 wrapText="1"/>
    </xf>
    <xf numFmtId="49" fontId="9" fillId="3" borderId="34" xfId="1" applyNumberFormat="1" applyFont="1" applyFill="1" applyBorder="1" applyAlignment="1" applyProtection="1">
      <alignment horizontal="center" vertical="center" wrapText="1"/>
    </xf>
    <xf numFmtId="0" fontId="10" fillId="3" borderId="17" xfId="1" applyFont="1" applyFill="1" applyBorder="1" applyAlignment="1" applyProtection="1">
      <alignment horizontal="left" vertical="center" wrapText="1"/>
    </xf>
    <xf numFmtId="49" fontId="9" fillId="3" borderId="35" xfId="1" applyNumberFormat="1" applyFont="1" applyFill="1" applyBorder="1" applyAlignment="1" applyProtection="1">
      <alignment horizontal="center" vertical="center" wrapText="1"/>
    </xf>
    <xf numFmtId="0" fontId="9" fillId="3" borderId="17" xfId="1" applyFont="1" applyFill="1" applyBorder="1" applyAlignment="1" applyProtection="1">
      <alignment horizontal="left" vertical="center" wrapText="1"/>
    </xf>
    <xf numFmtId="49" fontId="9" fillId="3" borderId="27" xfId="1" applyNumberFormat="1" applyFont="1" applyFill="1" applyBorder="1" applyAlignment="1" applyProtection="1">
      <alignment horizontal="center" vertical="center" wrapText="1"/>
    </xf>
    <xf numFmtId="49" fontId="9" fillId="3" borderId="26" xfId="1" applyNumberFormat="1" applyFont="1" applyFill="1" applyBorder="1" applyAlignment="1" applyProtection="1">
      <alignment horizontal="center" vertical="center" wrapText="1"/>
    </xf>
    <xf numFmtId="0" fontId="10" fillId="3" borderId="33" xfId="1" applyFont="1" applyFill="1" applyBorder="1" applyAlignment="1" applyProtection="1">
      <alignment horizontal="left" vertical="center" wrapText="1"/>
    </xf>
    <xf numFmtId="0" fontId="10" fillId="3" borderId="28" xfId="1" applyFont="1" applyFill="1" applyBorder="1" applyAlignment="1" applyProtection="1">
      <alignment horizontal="left" vertical="center" wrapText="1"/>
    </xf>
    <xf numFmtId="49" fontId="9" fillId="3" borderId="32" xfId="1" applyNumberFormat="1" applyFont="1" applyFill="1" applyBorder="1" applyAlignment="1" applyProtection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right" wrapText="1"/>
    </xf>
    <xf numFmtId="49" fontId="9" fillId="3" borderId="28" xfId="0" applyNumberFormat="1" applyFont="1" applyFill="1" applyBorder="1" applyAlignment="1" applyProtection="1">
      <alignment horizontal="center" vertical="center" wrapText="1"/>
    </xf>
    <xf numFmtId="49" fontId="9" fillId="3" borderId="24" xfId="1" applyNumberFormat="1" applyFont="1" applyFill="1" applyBorder="1" applyAlignment="1" applyProtection="1">
      <alignment horizontal="center" vertical="center" wrapText="1"/>
    </xf>
    <xf numFmtId="49" fontId="9" fillId="3" borderId="30" xfId="1" applyNumberFormat="1" applyFont="1" applyFill="1" applyBorder="1" applyAlignment="1" applyProtection="1">
      <alignment horizontal="center" vertical="center" wrapText="1"/>
    </xf>
    <xf numFmtId="0" fontId="9" fillId="0" borderId="18" xfId="1" applyFont="1" applyFill="1" applyBorder="1" applyAlignment="1" applyProtection="1">
      <alignment horizontal="right" wrapText="1"/>
    </xf>
    <xf numFmtId="0" fontId="9" fillId="0" borderId="20" xfId="1" applyFont="1" applyFill="1" applyBorder="1" applyAlignment="1" applyProtection="1">
      <alignment horizontal="right" wrapText="1"/>
    </xf>
    <xf numFmtId="0" fontId="9" fillId="0" borderId="27" xfId="1" applyFont="1" applyFill="1" applyBorder="1" applyAlignment="1" applyProtection="1">
      <alignment horizontal="right" wrapText="1"/>
    </xf>
    <xf numFmtId="49" fontId="9" fillId="3" borderId="32" xfId="0" applyNumberFormat="1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/>
    <xf numFmtId="0" fontId="10" fillId="3" borderId="17" xfId="0" applyFont="1" applyFill="1" applyBorder="1" applyAlignment="1" applyProtection="1"/>
    <xf numFmtId="0" fontId="9" fillId="3" borderId="17" xfId="0" applyFont="1" applyFill="1" applyBorder="1" applyAlignment="1" applyProtection="1"/>
    <xf numFmtId="0" fontId="10" fillId="3" borderId="33" xfId="0" applyFont="1" applyFill="1" applyBorder="1" applyAlignment="1" applyProtection="1"/>
    <xf numFmtId="0" fontId="10" fillId="3" borderId="37" xfId="0" applyFont="1" applyFill="1" applyBorder="1" applyAlignment="1" applyProtection="1">
      <alignment horizontal="center" vertical="center" wrapText="1"/>
    </xf>
    <xf numFmtId="0" fontId="9" fillId="3" borderId="37" xfId="0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 wrapText="1"/>
    </xf>
    <xf numFmtId="0" fontId="10" fillId="3" borderId="37" xfId="1" applyFont="1" applyFill="1" applyBorder="1" applyAlignment="1" applyProtection="1">
      <alignment horizontal="center" vertical="center" wrapText="1"/>
    </xf>
    <xf numFmtId="0" fontId="10" fillId="3" borderId="43" xfId="1" applyFont="1" applyFill="1" applyBorder="1" applyAlignment="1" applyProtection="1">
      <alignment horizontal="center" vertical="center" wrapText="1"/>
    </xf>
    <xf numFmtId="0" fontId="10" fillId="3" borderId="44" xfId="1" applyFont="1" applyFill="1" applyBorder="1" applyAlignment="1" applyProtection="1">
      <alignment horizontal="center" vertical="center" wrapText="1"/>
    </xf>
    <xf numFmtId="49" fontId="9" fillId="0" borderId="26" xfId="0" quotePrefix="1" applyNumberFormat="1" applyFont="1" applyFill="1" applyBorder="1" applyAlignment="1" applyProtection="1">
      <alignment horizontal="center" vertical="center" wrapText="1"/>
    </xf>
    <xf numFmtId="0" fontId="9" fillId="5" borderId="26" xfId="0" applyNumberFormat="1" applyFont="1" applyFill="1" applyBorder="1" applyAlignment="1" applyProtection="1">
      <alignment horizontal="right" wrapText="1"/>
    </xf>
    <xf numFmtId="0" fontId="9" fillId="5" borderId="27" xfId="0" applyNumberFormat="1" applyFont="1" applyFill="1" applyBorder="1" applyAlignment="1" applyProtection="1">
      <alignment horizontal="right" wrapText="1"/>
    </xf>
    <xf numFmtId="0" fontId="9" fillId="5" borderId="32" xfId="0" applyFont="1" applyFill="1" applyBorder="1" applyAlignment="1" applyProtection="1">
      <alignment horizontal="right" wrapText="1"/>
    </xf>
    <xf numFmtId="0" fontId="9" fillId="5" borderId="24" xfId="0" applyNumberFormat="1" applyFont="1" applyFill="1" applyBorder="1" applyAlignment="1" applyProtection="1">
      <alignment horizontal="right" wrapText="1"/>
    </xf>
    <xf numFmtId="0" fontId="9" fillId="5" borderId="20" xfId="0" applyNumberFormat="1" applyFont="1" applyFill="1" applyBorder="1" applyAlignment="1" applyProtection="1">
      <alignment horizontal="right" wrapText="1"/>
    </xf>
    <xf numFmtId="0" fontId="9" fillId="5" borderId="20" xfId="0" applyFont="1" applyFill="1" applyBorder="1" applyAlignment="1" applyProtection="1">
      <alignment horizontal="right" wrapText="1"/>
    </xf>
    <xf numFmtId="0" fontId="9" fillId="5" borderId="30" xfId="0" applyNumberFormat="1" applyFont="1" applyFill="1" applyBorder="1" applyAlignment="1" applyProtection="1">
      <alignment horizontal="right" wrapText="1"/>
    </xf>
    <xf numFmtId="0" fontId="9" fillId="5" borderId="26" xfId="0" applyFont="1" applyFill="1" applyBorder="1" applyAlignment="1" applyProtection="1">
      <alignment horizontal="right"/>
    </xf>
    <xf numFmtId="0" fontId="9" fillId="5" borderId="26" xfId="0" applyFont="1" applyFill="1" applyBorder="1" applyAlignment="1" applyProtection="1">
      <alignment horizontal="right" wrapText="1"/>
    </xf>
    <xf numFmtId="0" fontId="8" fillId="4" borderId="47" xfId="0" applyFont="1" applyFill="1" applyBorder="1" applyAlignment="1" applyProtection="1">
      <alignment horizontal="center" vertical="center" wrapText="1"/>
      <protection locked="0"/>
    </xf>
    <xf numFmtId="49" fontId="8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49" xfId="1" applyFont="1" applyFill="1" applyBorder="1" applyAlignment="1" applyProtection="1">
      <alignment horizontal="center" vertical="center" wrapText="1"/>
    </xf>
    <xf numFmtId="0" fontId="8" fillId="4" borderId="50" xfId="1" applyFont="1" applyFill="1" applyBorder="1" applyAlignment="1" applyProtection="1">
      <alignment horizontal="center" vertical="center" wrapText="1"/>
    </xf>
    <xf numFmtId="49" fontId="8" fillId="4" borderId="50" xfId="1" applyNumberFormat="1" applyFont="1" applyFill="1" applyBorder="1" applyAlignment="1" applyProtection="1">
      <alignment horizontal="left" textRotation="90" wrapText="1"/>
    </xf>
    <xf numFmtId="0" fontId="8" fillId="4" borderId="50" xfId="0" applyFont="1" applyFill="1" applyBorder="1" applyAlignment="1" applyProtection="1">
      <alignment horizontal="center" vertical="center" wrapText="1"/>
    </xf>
    <xf numFmtId="0" fontId="8" fillId="4" borderId="50" xfId="0" applyFont="1" applyFill="1" applyBorder="1" applyAlignment="1" applyProtection="1">
      <alignment horizontal="left" textRotation="90" wrapText="1"/>
    </xf>
    <xf numFmtId="0" fontId="8" fillId="4" borderId="50" xfId="1" applyFont="1" applyFill="1" applyBorder="1" applyAlignment="1" applyProtection="1">
      <alignment horizontal="center" textRotation="90" wrapText="1"/>
    </xf>
    <xf numFmtId="0" fontId="16" fillId="4" borderId="52" xfId="1" applyFont="1" applyFill="1" applyBorder="1" applyAlignment="1" applyProtection="1">
      <alignment horizontal="center" vertical="center" wrapText="1"/>
      <protection locked="0"/>
    </xf>
    <xf numFmtId="0" fontId="16" fillId="4" borderId="53" xfId="1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protection locked="0"/>
    </xf>
    <xf numFmtId="0" fontId="6" fillId="0" borderId="60" xfId="0" applyFont="1" applyBorder="1" applyAlignment="1" applyProtection="1">
      <protection locked="0"/>
    </xf>
    <xf numFmtId="0" fontId="6" fillId="0" borderId="63" xfId="0" applyFont="1" applyBorder="1" applyAlignment="1" applyProtection="1">
      <protection locked="0"/>
    </xf>
    <xf numFmtId="0" fontId="6" fillId="0" borderId="66" xfId="0" applyFont="1" applyBorder="1" applyAlignment="1" applyProtection="1">
      <protection locked="0"/>
    </xf>
    <xf numFmtId="0" fontId="6" fillId="0" borderId="67" xfId="0" applyFont="1" applyBorder="1" applyAlignment="1" applyProtection="1">
      <protection locked="0"/>
    </xf>
    <xf numFmtId="0" fontId="9" fillId="0" borderId="68" xfId="0" applyFont="1" applyBorder="1" applyAlignment="1" applyProtection="1">
      <protection locked="0"/>
    </xf>
    <xf numFmtId="0" fontId="10" fillId="3" borderId="69" xfId="0" applyFont="1" applyFill="1" applyBorder="1" applyAlignment="1" applyProtection="1">
      <alignment horizontal="center" vertical="center" wrapText="1"/>
    </xf>
    <xf numFmtId="0" fontId="10" fillId="3" borderId="70" xfId="0" applyFont="1" applyFill="1" applyBorder="1" applyAlignment="1" applyProtection="1">
      <alignment horizontal="left" vertical="center" wrapText="1"/>
    </xf>
    <xf numFmtId="49" fontId="9" fillId="3" borderId="71" xfId="0" applyNumberFormat="1" applyFont="1" applyFill="1" applyBorder="1" applyAlignment="1" applyProtection="1">
      <alignment horizontal="center" vertical="center" wrapText="1"/>
    </xf>
    <xf numFmtId="0" fontId="9" fillId="0" borderId="71" xfId="0" applyFont="1" applyBorder="1" applyAlignment="1" applyProtection="1"/>
    <xf numFmtId="0" fontId="6" fillId="0" borderId="71" xfId="0" applyFont="1" applyBorder="1" applyAlignment="1" applyProtection="1">
      <alignment horizontal="center"/>
    </xf>
    <xf numFmtId="0" fontId="6" fillId="0" borderId="71" xfId="0" applyFont="1" applyBorder="1" applyAlignment="1" applyProtection="1"/>
    <xf numFmtId="0" fontId="9" fillId="0" borderId="71" xfId="0" applyNumberFormat="1" applyFont="1" applyFill="1" applyBorder="1" applyAlignment="1" applyProtection="1">
      <alignment horizontal="right" wrapText="1"/>
    </xf>
    <xf numFmtId="0" fontId="9" fillId="3" borderId="37" xfId="1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left" vertical="center" wrapText="1"/>
    </xf>
    <xf numFmtId="0" fontId="8" fillId="4" borderId="50" xfId="0" applyFont="1" applyFill="1" applyBorder="1" applyAlignment="1" applyProtection="1">
      <alignment horizontal="center" vertical="center" wrapText="1"/>
      <protection locked="0"/>
    </xf>
    <xf numFmtId="49" fontId="8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10" fillId="0" borderId="55" xfId="0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0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 wrapText="1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0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12" fillId="0" borderId="38" xfId="0" applyFont="1" applyBorder="1" applyAlignment="1" applyProtection="1">
      <alignment horizontal="left" vertical="center"/>
      <protection locked="0"/>
    </xf>
    <xf numFmtId="0" fontId="6" fillId="0" borderId="55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wrapText="1"/>
      <protection locked="0"/>
    </xf>
    <xf numFmtId="0" fontId="11" fillId="0" borderId="38" xfId="2" applyFont="1" applyFill="1" applyBorder="1" applyAlignment="1" applyProtection="1">
      <alignment horizontal="left" vertical="center"/>
      <protection locked="0"/>
    </xf>
    <xf numFmtId="0" fontId="9" fillId="0" borderId="21" xfId="0" applyFont="1" applyFill="1" applyBorder="1" applyAlignment="1" applyProtection="1">
      <alignment horizontal="left" vertical="center" wrapText="1"/>
      <protection locked="0"/>
    </xf>
    <xf numFmtId="0" fontId="9" fillId="0" borderId="21" xfId="0" applyFont="1" applyFill="1" applyBorder="1" applyAlignment="1" applyProtection="1">
      <alignment horizontal="left" wrapText="1"/>
      <protection locked="0"/>
    </xf>
    <xf numFmtId="0" fontId="12" fillId="0" borderId="39" xfId="2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wrapText="1"/>
      <protection locked="0"/>
    </xf>
    <xf numFmtId="0" fontId="11" fillId="0" borderId="39" xfId="2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alignment horizontal="left" vertical="center" wrapText="1"/>
      <protection locked="0"/>
    </xf>
    <xf numFmtId="0" fontId="10" fillId="0" borderId="29" xfId="0" applyFont="1" applyFill="1" applyBorder="1" applyAlignment="1" applyProtection="1">
      <alignment horizontal="left" wrapText="1"/>
      <protection locked="0"/>
    </xf>
    <xf numFmtId="0" fontId="11" fillId="0" borderId="41" xfId="2" applyFont="1" applyFill="1" applyBorder="1" applyAlignment="1" applyProtection="1">
      <alignment horizontal="left" vertical="center"/>
      <protection locked="0"/>
    </xf>
    <xf numFmtId="0" fontId="10" fillId="0" borderId="61" xfId="0" applyFont="1" applyFill="1" applyBorder="1" applyAlignment="1" applyProtection="1">
      <alignment horizontal="left" vertical="center" wrapText="1"/>
      <protection locked="0"/>
    </xf>
    <xf numFmtId="0" fontId="10" fillId="0" borderId="31" xfId="0" applyFont="1" applyFill="1" applyBorder="1" applyAlignment="1" applyProtection="1">
      <alignment horizontal="left" wrapText="1"/>
      <protection locked="0"/>
    </xf>
    <xf numFmtId="0" fontId="11" fillId="0" borderId="42" xfId="0" applyFont="1" applyFill="1" applyBorder="1" applyAlignment="1" applyProtection="1">
      <alignment horizontal="left"/>
      <protection locked="0"/>
    </xf>
    <xf numFmtId="0" fontId="10" fillId="0" borderId="62" xfId="0" applyFont="1" applyFill="1" applyBorder="1" applyAlignment="1" applyProtection="1">
      <alignment horizontal="left" wrapText="1"/>
      <protection locked="0"/>
    </xf>
    <xf numFmtId="0" fontId="12" fillId="0" borderId="39" xfId="0" applyFont="1" applyFill="1" applyBorder="1" applyAlignment="1" applyProtection="1">
      <alignment horizontal="left"/>
      <protection locked="0"/>
    </xf>
    <xf numFmtId="0" fontId="11" fillId="0" borderId="39" xfId="0" applyFont="1" applyFill="1" applyBorder="1" applyAlignment="1" applyProtection="1">
      <alignment horizontal="left"/>
      <protection locked="0"/>
    </xf>
    <xf numFmtId="0" fontId="11" fillId="0" borderId="41" xfId="0" applyFont="1" applyFill="1" applyBorder="1" applyAlignment="1" applyProtection="1">
      <alignment horizontal="left"/>
      <protection locked="0"/>
    </xf>
    <xf numFmtId="0" fontId="10" fillId="0" borderId="61" xfId="0" applyFont="1" applyFill="1" applyBorder="1" applyAlignment="1" applyProtection="1">
      <alignment horizontal="left" wrapText="1"/>
      <protection locked="0"/>
    </xf>
    <xf numFmtId="0" fontId="9" fillId="0" borderId="31" xfId="0" applyFont="1" applyFill="1" applyBorder="1" applyAlignment="1" applyProtection="1">
      <alignment horizontal="left" wrapText="1"/>
      <protection locked="0"/>
    </xf>
    <xf numFmtId="0" fontId="12" fillId="0" borderId="42" xfId="0" applyFont="1" applyFill="1" applyBorder="1" applyAlignment="1" applyProtection="1">
      <alignment horizontal="left"/>
      <protection locked="0"/>
    </xf>
    <xf numFmtId="0" fontId="10" fillId="0" borderId="25" xfId="0" applyFont="1" applyFill="1" applyBorder="1" applyAlignment="1" applyProtection="1">
      <alignment horizontal="left" wrapText="1"/>
      <protection locked="0"/>
    </xf>
    <xf numFmtId="0" fontId="11" fillId="0" borderId="40" xfId="0" applyFont="1" applyFill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1" fillId="0" borderId="38" xfId="2" applyFont="1" applyBorder="1" applyAlignment="1" applyProtection="1">
      <alignment horizontal="left" vertical="center" wrapText="1"/>
      <protection locked="0"/>
    </xf>
    <xf numFmtId="0" fontId="10" fillId="0" borderId="55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1" fillId="0" borderId="39" xfId="2" applyFont="1" applyBorder="1" applyAlignment="1" applyProtection="1">
      <alignment horizontal="left" vertical="center" wrapText="1"/>
      <protection locked="0"/>
    </xf>
    <xf numFmtId="0" fontId="10" fillId="0" borderId="56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12" fillId="0" borderId="39" xfId="2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1" fillId="0" borderId="40" xfId="2" applyFont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0" fontId="10" fillId="0" borderId="21" xfId="0" applyFont="1" applyFill="1" applyBorder="1" applyAlignment="1" applyProtection="1">
      <alignment horizontal="left"/>
      <protection locked="0"/>
    </xf>
    <xf numFmtId="49" fontId="11" fillId="0" borderId="39" xfId="2" applyNumberFormat="1" applyFont="1" applyFill="1" applyBorder="1" applyAlignment="1" applyProtection="1">
      <alignment horizontal="left"/>
      <protection locked="0"/>
    </xf>
    <xf numFmtId="0" fontId="10" fillId="0" borderId="56" xfId="0" applyFont="1" applyFill="1" applyBorder="1" applyAlignment="1" applyProtection="1">
      <alignment horizontal="left" wrapText="1"/>
      <protection locked="0"/>
    </xf>
    <xf numFmtId="0" fontId="6" fillId="0" borderId="21" xfId="0" applyFont="1" applyFill="1" applyBorder="1" applyAlignment="1" applyProtection="1">
      <alignment horizontal="left"/>
      <protection locked="0"/>
    </xf>
    <xf numFmtId="0" fontId="6" fillId="0" borderId="21" xfId="0" applyFont="1" applyFill="1" applyBorder="1" applyAlignment="1" applyProtection="1">
      <alignment horizontal="left" wrapText="1"/>
      <protection locked="0"/>
    </xf>
    <xf numFmtId="49" fontId="12" fillId="0" borderId="39" xfId="2" applyNumberFormat="1" applyFont="1" applyFill="1" applyBorder="1" applyAlignment="1" applyProtection="1">
      <alignment horizontal="left"/>
      <protection locked="0"/>
    </xf>
    <xf numFmtId="0" fontId="10" fillId="0" borderId="25" xfId="0" applyFont="1" applyFill="1" applyBorder="1" applyAlignment="1" applyProtection="1">
      <alignment horizontal="left"/>
      <protection locked="0"/>
    </xf>
    <xf numFmtId="49" fontId="11" fillId="0" borderId="40" xfId="2" applyNumberFormat="1" applyFont="1" applyFill="1" applyBorder="1" applyAlignment="1" applyProtection="1">
      <alignment horizontal="left"/>
      <protection locked="0"/>
    </xf>
    <xf numFmtId="0" fontId="10" fillId="0" borderId="57" xfId="0" applyFont="1" applyFill="1" applyBorder="1" applyAlignment="1" applyProtection="1">
      <alignment horizontal="left" wrapText="1"/>
      <protection locked="0"/>
    </xf>
    <xf numFmtId="0" fontId="10" fillId="0" borderId="19" xfId="0" applyNumberFormat="1" applyFont="1" applyFill="1" applyBorder="1" applyAlignment="1" applyProtection="1">
      <alignment horizontal="left" wrapText="1"/>
      <protection locked="0"/>
    </xf>
    <xf numFmtId="0" fontId="11" fillId="0" borderId="38" xfId="2" applyNumberFormat="1" applyFont="1" applyFill="1" applyBorder="1" applyAlignment="1" applyProtection="1">
      <alignment horizontal="left" wrapText="1"/>
      <protection locked="0"/>
    </xf>
    <xf numFmtId="0" fontId="10" fillId="0" borderId="55" xfId="0" applyNumberFormat="1" applyFont="1" applyFill="1" applyBorder="1" applyAlignment="1" applyProtection="1">
      <alignment horizontal="left" wrapText="1"/>
      <protection locked="0"/>
    </xf>
    <xf numFmtId="0" fontId="10" fillId="0" borderId="21" xfId="0" applyNumberFormat="1" applyFont="1" applyFill="1" applyBorder="1" applyAlignment="1" applyProtection="1">
      <alignment horizontal="left" wrapText="1"/>
      <protection locked="0"/>
    </xf>
    <xf numFmtId="0" fontId="11" fillId="0" borderId="39" xfId="2" applyNumberFormat="1" applyFont="1" applyFill="1" applyBorder="1" applyAlignment="1" applyProtection="1">
      <alignment horizontal="left" wrapText="1"/>
      <protection locked="0"/>
    </xf>
    <xf numFmtId="0" fontId="10" fillId="0" borderId="56" xfId="0" applyNumberFormat="1" applyFont="1" applyFill="1" applyBorder="1" applyAlignment="1" applyProtection="1">
      <alignment horizontal="left" wrapText="1"/>
      <protection locked="0"/>
    </xf>
    <xf numFmtId="0" fontId="9" fillId="0" borderId="21" xfId="0" applyNumberFormat="1" applyFont="1" applyFill="1" applyBorder="1" applyAlignment="1" applyProtection="1">
      <alignment horizontal="left" wrapText="1"/>
      <protection locked="0"/>
    </xf>
    <xf numFmtId="0" fontId="12" fillId="0" borderId="39" xfId="2" applyNumberFormat="1" applyFont="1" applyFill="1" applyBorder="1" applyAlignment="1" applyProtection="1">
      <alignment horizontal="left" wrapText="1"/>
      <protection locked="0"/>
    </xf>
    <xf numFmtId="0" fontId="9" fillId="0" borderId="56" xfId="0" applyNumberFormat="1" applyFont="1" applyFill="1" applyBorder="1" applyAlignment="1" applyProtection="1">
      <alignment horizontal="left" wrapText="1"/>
      <protection locked="0"/>
    </xf>
    <xf numFmtId="0" fontId="10" fillId="0" borderId="29" xfId="0" applyNumberFormat="1" applyFont="1" applyFill="1" applyBorder="1" applyAlignment="1" applyProtection="1">
      <alignment horizontal="left" wrapText="1"/>
      <protection locked="0"/>
    </xf>
    <xf numFmtId="0" fontId="10" fillId="0" borderId="22" xfId="0" applyFont="1" applyFill="1" applyBorder="1" applyAlignment="1" applyProtection="1">
      <alignment horizontal="left" wrapText="1"/>
      <protection locked="0"/>
    </xf>
    <xf numFmtId="0" fontId="11" fillId="0" borderId="41" xfId="2" applyNumberFormat="1" applyFont="1" applyFill="1" applyBorder="1" applyAlignment="1" applyProtection="1">
      <alignment horizontal="left" wrapText="1"/>
      <protection locked="0"/>
    </xf>
    <xf numFmtId="0" fontId="10" fillId="0" borderId="61" xfId="0" applyNumberFormat="1" applyFont="1" applyFill="1" applyBorder="1" applyAlignment="1" applyProtection="1">
      <alignment horizontal="left" wrapText="1"/>
      <protection locked="0"/>
    </xf>
    <xf numFmtId="0" fontId="10" fillId="0" borderId="31" xfId="0" applyNumberFormat="1" applyFont="1" applyFill="1" applyBorder="1" applyAlignment="1" applyProtection="1">
      <alignment horizontal="left" wrapText="1"/>
      <protection locked="0"/>
    </xf>
    <xf numFmtId="0" fontId="11" fillId="0" borderId="42" xfId="0" applyNumberFormat="1" applyFont="1" applyFill="1" applyBorder="1" applyAlignment="1" applyProtection="1">
      <alignment horizontal="left" wrapText="1"/>
      <protection locked="0"/>
    </xf>
    <xf numFmtId="0" fontId="10" fillId="0" borderId="62" xfId="0" applyNumberFormat="1" applyFont="1" applyFill="1" applyBorder="1" applyAlignment="1" applyProtection="1">
      <alignment horizontal="left" wrapText="1"/>
      <protection locked="0"/>
    </xf>
    <xf numFmtId="0" fontId="12" fillId="0" borderId="39" xfId="0" applyNumberFormat="1" applyFont="1" applyFill="1" applyBorder="1" applyAlignment="1" applyProtection="1">
      <alignment horizontal="left" wrapText="1"/>
      <protection locked="0"/>
    </xf>
    <xf numFmtId="0" fontId="11" fillId="0" borderId="39" xfId="0" applyNumberFormat="1" applyFont="1" applyFill="1" applyBorder="1" applyAlignment="1" applyProtection="1">
      <alignment horizontal="left" wrapText="1"/>
      <protection locked="0"/>
    </xf>
    <xf numFmtId="0" fontId="10" fillId="0" borderId="25" xfId="0" applyNumberFormat="1" applyFont="1" applyFill="1" applyBorder="1" applyAlignment="1" applyProtection="1">
      <alignment horizontal="left" wrapText="1"/>
      <protection locked="0"/>
    </xf>
    <xf numFmtId="0" fontId="11" fillId="0" borderId="40" xfId="0" applyNumberFormat="1" applyFont="1" applyFill="1" applyBorder="1" applyAlignment="1" applyProtection="1">
      <alignment horizontal="left" wrapText="1"/>
      <protection locked="0"/>
    </xf>
    <xf numFmtId="0" fontId="10" fillId="0" borderId="57" xfId="0" applyNumberFormat="1" applyFont="1" applyFill="1" applyBorder="1" applyAlignment="1" applyProtection="1">
      <alignment horizontal="left" wrapText="1"/>
      <protection locked="0"/>
    </xf>
    <xf numFmtId="0" fontId="11" fillId="0" borderId="40" xfId="2" applyNumberFormat="1" applyFont="1" applyFill="1" applyBorder="1" applyAlignment="1" applyProtection="1">
      <alignment horizontal="left" wrapText="1"/>
      <protection locked="0"/>
    </xf>
    <xf numFmtId="0" fontId="10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8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5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9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39" xfId="2" applyNumberFormat="1" applyFont="1" applyFill="1" applyBorder="1" applyAlignment="1" applyProtection="1">
      <alignment horizontal="left" vertical="center" wrapText="1"/>
      <protection locked="0"/>
    </xf>
    <xf numFmtId="0" fontId="9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0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5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8" xfId="2" applyFont="1" applyFill="1" applyBorder="1" applyAlignment="1" applyProtection="1">
      <alignment horizontal="left" wrapText="1"/>
      <protection locked="0"/>
    </xf>
    <xf numFmtId="0" fontId="10" fillId="0" borderId="55" xfId="0" applyFont="1" applyFill="1" applyBorder="1" applyAlignment="1" applyProtection="1">
      <alignment horizontal="left" wrapText="1"/>
      <protection locked="0"/>
    </xf>
    <xf numFmtId="0" fontId="11" fillId="0" borderId="39" xfId="2" applyFont="1" applyFill="1" applyBorder="1" applyAlignment="1" applyProtection="1">
      <alignment horizontal="left" wrapText="1"/>
      <protection locked="0"/>
    </xf>
    <xf numFmtId="0" fontId="12" fillId="0" borderId="39" xfId="2" applyFont="1" applyFill="1" applyBorder="1" applyAlignment="1" applyProtection="1">
      <alignment horizontal="left" wrapText="1"/>
      <protection locked="0"/>
    </xf>
    <xf numFmtId="0" fontId="6" fillId="0" borderId="56" xfId="0" applyFont="1" applyFill="1" applyBorder="1" applyAlignment="1" applyProtection="1">
      <alignment horizontal="left" wrapText="1"/>
      <protection locked="0"/>
    </xf>
    <xf numFmtId="0" fontId="11" fillId="0" borderId="40" xfId="2" applyFont="1" applyFill="1" applyBorder="1" applyAlignment="1" applyProtection="1">
      <alignment horizontal="left" wrapText="1"/>
      <protection locked="0"/>
    </xf>
    <xf numFmtId="0" fontId="11" fillId="0" borderId="38" xfId="0" applyFont="1" applyFill="1" applyBorder="1" applyAlignment="1" applyProtection="1">
      <alignment horizontal="left" wrapText="1"/>
      <protection locked="0"/>
    </xf>
    <xf numFmtId="0" fontId="11" fillId="0" borderId="39" xfId="0" applyFont="1" applyFill="1" applyBorder="1" applyAlignment="1" applyProtection="1">
      <alignment horizontal="left" wrapText="1"/>
      <protection locked="0"/>
    </xf>
    <xf numFmtId="0" fontId="12" fillId="0" borderId="39" xfId="0" applyFont="1" applyFill="1" applyBorder="1" applyAlignment="1" applyProtection="1">
      <alignment horizontal="left" wrapText="1"/>
      <protection locked="0"/>
    </xf>
    <xf numFmtId="0" fontId="11" fillId="0" borderId="40" xfId="0" applyFont="1" applyFill="1" applyBorder="1" applyAlignment="1" applyProtection="1">
      <alignment horizontal="left" wrapText="1"/>
      <protection locked="0"/>
    </xf>
    <xf numFmtId="0" fontId="9" fillId="0" borderId="56" xfId="0" applyFont="1" applyFill="1" applyBorder="1" applyAlignment="1" applyProtection="1">
      <alignment horizontal="left" wrapText="1"/>
      <protection locked="0"/>
    </xf>
    <xf numFmtId="0" fontId="11" fillId="0" borderId="41" xfId="2" applyFont="1" applyFill="1" applyBorder="1" applyAlignment="1" applyProtection="1">
      <alignment horizontal="left" wrapText="1"/>
      <protection locked="0"/>
    </xf>
    <xf numFmtId="0" fontId="11" fillId="0" borderId="42" xfId="2" applyFont="1" applyFill="1" applyBorder="1" applyAlignment="1" applyProtection="1">
      <alignment horizontal="left" wrapText="1"/>
      <protection locked="0"/>
    </xf>
    <xf numFmtId="0" fontId="10" fillId="3" borderId="19" xfId="0" applyFont="1" applyFill="1" applyBorder="1" applyAlignment="1" applyProtection="1">
      <alignment horizontal="left" vertical="center" wrapText="1"/>
      <protection locked="0"/>
    </xf>
    <xf numFmtId="0" fontId="11" fillId="3" borderId="38" xfId="2" applyFont="1" applyFill="1" applyBorder="1" applyAlignment="1" applyProtection="1">
      <alignment horizontal="left" vertical="center" wrapText="1"/>
      <protection locked="0"/>
    </xf>
    <xf numFmtId="0" fontId="10" fillId="3" borderId="55" xfId="0" applyFont="1" applyFill="1" applyBorder="1" applyAlignment="1" applyProtection="1">
      <alignment horizontal="left" vertical="center" wrapText="1"/>
      <protection locked="0"/>
    </xf>
    <xf numFmtId="0" fontId="10" fillId="3" borderId="21" xfId="0" applyFont="1" applyFill="1" applyBorder="1" applyAlignment="1" applyProtection="1">
      <alignment horizontal="left" vertical="center" wrapText="1"/>
      <protection locked="0"/>
    </xf>
    <xf numFmtId="0" fontId="11" fillId="3" borderId="39" xfId="2" applyFont="1" applyFill="1" applyBorder="1" applyAlignment="1" applyProtection="1">
      <alignment horizontal="left" vertical="center" wrapText="1"/>
      <protection locked="0"/>
    </xf>
    <xf numFmtId="0" fontId="10" fillId="3" borderId="56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12" fillId="3" borderId="39" xfId="2" applyFont="1" applyFill="1" applyBorder="1" applyAlignment="1" applyProtection="1">
      <alignment horizontal="left" vertical="center" wrapText="1"/>
      <protection locked="0"/>
    </xf>
    <xf numFmtId="0" fontId="10" fillId="3" borderId="25" xfId="0" applyFont="1" applyFill="1" applyBorder="1" applyAlignment="1" applyProtection="1">
      <alignment horizontal="left" vertical="center" wrapText="1"/>
      <protection locked="0"/>
    </xf>
    <xf numFmtId="0" fontId="11" fillId="3" borderId="40" xfId="2" applyFont="1" applyFill="1" applyBorder="1" applyAlignment="1" applyProtection="1">
      <alignment horizontal="left" vertical="center" wrapText="1"/>
      <protection locked="0"/>
    </xf>
    <xf numFmtId="0" fontId="10" fillId="3" borderId="57" xfId="0" applyFont="1" applyFill="1" applyBorder="1" applyAlignment="1" applyProtection="1">
      <alignment horizontal="left" vertical="center" wrapText="1"/>
      <protection locked="0"/>
    </xf>
    <xf numFmtId="0" fontId="11" fillId="0" borderId="38" xfId="0" applyFont="1" applyFill="1" applyBorder="1" applyAlignment="1" applyProtection="1">
      <alignment horizontal="left" vertical="center"/>
      <protection locked="0"/>
    </xf>
    <xf numFmtId="0" fontId="10" fillId="0" borderId="55" xfId="0" applyFont="1" applyFill="1" applyBorder="1" applyAlignment="1" applyProtection="1">
      <alignment horizontal="left" vertical="center"/>
      <protection locked="0"/>
    </xf>
    <xf numFmtId="0" fontId="11" fillId="0" borderId="39" xfId="0" applyFont="1" applyFill="1" applyBorder="1" applyAlignment="1" applyProtection="1">
      <alignment horizontal="left" vertical="center"/>
      <protection locked="0"/>
    </xf>
    <xf numFmtId="0" fontId="10" fillId="0" borderId="56" xfId="0" applyFont="1" applyFill="1" applyBorder="1" applyAlignment="1" applyProtection="1">
      <alignment horizontal="left" vertical="center"/>
      <protection locked="0"/>
    </xf>
    <xf numFmtId="0" fontId="9" fillId="0" borderId="21" xfId="0" applyFont="1" applyFill="1" applyBorder="1" applyAlignment="1" applyProtection="1">
      <alignment horizontal="left" vertical="center"/>
      <protection locked="0"/>
    </xf>
    <xf numFmtId="0" fontId="12" fillId="0" borderId="39" xfId="0" applyFont="1" applyFill="1" applyBorder="1" applyAlignment="1" applyProtection="1">
      <alignment horizontal="left" vertical="center"/>
      <protection locked="0"/>
    </xf>
    <xf numFmtId="0" fontId="9" fillId="0" borderId="56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horizontal="left" vertical="center"/>
      <protection locked="0"/>
    </xf>
    <xf numFmtId="0" fontId="10" fillId="0" borderId="57" xfId="0" applyFont="1" applyFill="1" applyBorder="1" applyAlignment="1" applyProtection="1">
      <alignment horizontal="left" vertical="center"/>
      <protection locked="0"/>
    </xf>
    <xf numFmtId="0" fontId="11" fillId="3" borderId="38" xfId="0" applyFont="1" applyFill="1" applyBorder="1" applyAlignment="1" applyProtection="1">
      <alignment horizontal="left" vertical="center" wrapText="1"/>
      <protection locked="0"/>
    </xf>
    <xf numFmtId="0" fontId="11" fillId="3" borderId="39" xfId="0" applyFont="1" applyFill="1" applyBorder="1" applyAlignment="1" applyProtection="1">
      <alignment horizontal="left" vertical="center" wrapText="1"/>
      <protection locked="0"/>
    </xf>
    <xf numFmtId="0" fontId="12" fillId="3" borderId="39" xfId="0" applyFont="1" applyFill="1" applyBorder="1" applyAlignment="1" applyProtection="1">
      <alignment horizontal="left" vertical="center" wrapText="1"/>
      <protection locked="0"/>
    </xf>
    <xf numFmtId="0" fontId="9" fillId="3" borderId="56" xfId="0" applyFont="1" applyFill="1" applyBorder="1" applyAlignment="1" applyProtection="1">
      <alignment horizontal="left" vertical="center" wrapText="1"/>
      <protection locked="0"/>
    </xf>
    <xf numFmtId="0" fontId="11" fillId="3" borderId="40" xfId="0" applyFont="1" applyFill="1" applyBorder="1" applyAlignment="1" applyProtection="1">
      <alignment horizontal="left" vertical="center" wrapText="1"/>
      <protection locked="0"/>
    </xf>
    <xf numFmtId="0" fontId="11" fillId="0" borderId="38" xfId="0" applyNumberFormat="1" applyFont="1" applyFill="1" applyBorder="1" applyAlignment="1" applyProtection="1">
      <alignment horizontal="left" wrapText="1"/>
      <protection locked="0"/>
    </xf>
    <xf numFmtId="0" fontId="11" fillId="0" borderId="42" xfId="0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11" fillId="0" borderId="38" xfId="1" applyFont="1" applyFill="1" applyBorder="1" applyAlignment="1" applyProtection="1">
      <alignment horizontal="left" wrapText="1"/>
      <protection locked="0"/>
    </xf>
    <xf numFmtId="0" fontId="10" fillId="0" borderId="55" xfId="1" applyFont="1" applyFill="1" applyBorder="1" applyAlignment="1" applyProtection="1">
      <alignment horizontal="left"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1" fillId="0" borderId="39" xfId="1" applyFont="1" applyFill="1" applyBorder="1" applyAlignment="1" applyProtection="1">
      <alignment horizontal="left" wrapText="1"/>
      <protection locked="0"/>
    </xf>
    <xf numFmtId="0" fontId="10" fillId="0" borderId="56" xfId="1" applyFont="1" applyFill="1" applyBorder="1" applyAlignment="1" applyProtection="1">
      <alignment horizontal="left" wrapText="1"/>
      <protection locked="0"/>
    </xf>
    <xf numFmtId="0" fontId="9" fillId="0" borderId="21" xfId="1" applyFont="1" applyFill="1" applyBorder="1" applyAlignment="1" applyProtection="1">
      <alignment horizontal="left" wrapText="1"/>
      <protection locked="0"/>
    </xf>
    <xf numFmtId="0" fontId="12" fillId="0" borderId="39" xfId="1" applyFont="1" applyFill="1" applyBorder="1" applyAlignment="1" applyProtection="1">
      <alignment horizontal="left" wrapText="1"/>
      <protection locked="0"/>
    </xf>
    <xf numFmtId="0" fontId="9" fillId="0" borderId="56" xfId="1" applyFont="1" applyFill="1" applyBorder="1" applyAlignment="1" applyProtection="1">
      <alignment horizontal="left" wrapText="1"/>
      <protection locked="0"/>
    </xf>
    <xf numFmtId="0" fontId="10" fillId="0" borderId="25" xfId="1" applyFont="1" applyFill="1" applyBorder="1" applyAlignment="1" applyProtection="1">
      <alignment horizontal="left" wrapText="1"/>
      <protection locked="0"/>
    </xf>
    <xf numFmtId="0" fontId="11" fillId="0" borderId="40" xfId="1" applyFont="1" applyFill="1" applyBorder="1" applyAlignment="1" applyProtection="1">
      <alignment horizontal="left" wrapText="1"/>
      <protection locked="0"/>
    </xf>
    <xf numFmtId="0" fontId="10" fillId="0" borderId="57" xfId="1" applyFont="1" applyFill="1" applyBorder="1" applyAlignment="1" applyProtection="1">
      <alignment horizontal="left" wrapText="1"/>
      <protection locked="0"/>
    </xf>
    <xf numFmtId="0" fontId="11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6" xfId="0" applyFont="1" applyFill="1" applyBorder="1" applyAlignment="1" applyProtection="1">
      <alignment horizontal="left" vertical="center"/>
      <protection locked="0"/>
    </xf>
    <xf numFmtId="0" fontId="11" fillId="0" borderId="4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6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6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Fill="1" applyBorder="1" applyAlignment="1" applyProtection="1">
      <alignment horizontal="left" wrapText="1"/>
      <protection locked="0"/>
    </xf>
    <xf numFmtId="0" fontId="11" fillId="0" borderId="45" xfId="2" applyFont="1" applyFill="1" applyBorder="1" applyAlignment="1" applyProtection="1">
      <alignment horizontal="left" wrapText="1"/>
      <protection locked="0"/>
    </xf>
    <xf numFmtId="0" fontId="10" fillId="0" borderId="65" xfId="0" applyFont="1" applyFill="1" applyBorder="1" applyAlignment="1" applyProtection="1">
      <alignment horizontal="left" wrapText="1"/>
      <protection locked="0"/>
    </xf>
    <xf numFmtId="0" fontId="10" fillId="0" borderId="7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73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7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49" fontId="12" fillId="0" borderId="0" xfId="2" applyNumberFormat="1" applyFont="1" applyFill="1" applyBorder="1" applyAlignment="1" applyProtection="1">
      <alignment horizontal="left"/>
      <protection locked="0"/>
    </xf>
    <xf numFmtId="0" fontId="9" fillId="0" borderId="0" xfId="1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10" xfId="1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 applyProtection="1">
      <alignment horizontal="right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3" fontId="9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8" xfId="1" applyFont="1" applyFill="1" applyBorder="1" applyAlignment="1" applyProtection="1">
      <alignment horizontal="center" vertical="center" wrapText="1"/>
      <protection locked="0"/>
    </xf>
    <xf numFmtId="3" fontId="9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4" borderId="50" xfId="1" applyFont="1" applyFill="1" applyBorder="1" applyAlignment="1" applyProtection="1">
      <alignment horizontal="center" wrapText="1"/>
    </xf>
    <xf numFmtId="0" fontId="6" fillId="0" borderId="18" xfId="0" applyFont="1" applyFill="1" applyBorder="1" applyAlignment="1" applyProtection="1">
      <alignment horizontal="right"/>
    </xf>
    <xf numFmtId="0" fontId="6" fillId="0" borderId="20" xfId="0" applyFont="1" applyFill="1" applyBorder="1" applyAlignment="1" applyProtection="1">
      <alignment horizontal="right"/>
    </xf>
    <xf numFmtId="0" fontId="15" fillId="3" borderId="46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horizontal="right"/>
    </xf>
    <xf numFmtId="0" fontId="6" fillId="0" borderId="26" xfId="0" applyFont="1" applyFill="1" applyBorder="1" applyAlignment="1" applyProtection="1">
      <alignment horizontal="right"/>
    </xf>
    <xf numFmtId="0" fontId="6" fillId="0" borderId="20" xfId="0" applyFont="1" applyFill="1" applyBorder="1" applyAlignment="1" applyProtection="1">
      <alignment horizontal="right" wrapText="1"/>
    </xf>
    <xf numFmtId="0" fontId="6" fillId="0" borderId="27" xfId="0" applyFont="1" applyFill="1" applyBorder="1" applyAlignment="1" applyProtection="1">
      <alignment horizontal="right" wrapText="1"/>
    </xf>
    <xf numFmtId="0" fontId="6" fillId="0" borderId="24" xfId="0" applyFont="1" applyFill="1" applyBorder="1" applyAlignment="1" applyProtection="1">
      <alignment horizontal="right" wrapText="1"/>
    </xf>
    <xf numFmtId="0" fontId="6" fillId="0" borderId="26" xfId="0" applyFont="1" applyFill="1" applyBorder="1" applyAlignment="1" applyProtection="1">
      <alignment horizontal="right" wrapText="1"/>
    </xf>
    <xf numFmtId="0" fontId="6" fillId="0" borderId="27" xfId="0" applyFont="1" applyFill="1" applyBorder="1" applyAlignment="1" applyProtection="1">
      <alignment horizontal="right"/>
    </xf>
    <xf numFmtId="0" fontId="9" fillId="0" borderId="32" xfId="0" applyFont="1" applyFill="1" applyBorder="1" applyAlignment="1" applyProtection="1">
      <alignment horizontal="right" wrapText="1"/>
    </xf>
    <xf numFmtId="0" fontId="9" fillId="0" borderId="28" xfId="0" applyNumberFormat="1" applyFont="1" applyFill="1" applyBorder="1" applyAlignment="1" applyProtection="1">
      <alignment horizontal="right" wrapText="1"/>
    </xf>
    <xf numFmtId="0" fontId="9" fillId="6" borderId="20" xfId="0" applyNumberFormat="1" applyFont="1" applyFill="1" applyBorder="1" applyAlignment="1" applyProtection="1">
      <alignment horizontal="right" wrapText="1"/>
    </xf>
    <xf numFmtId="0" fontId="9" fillId="0" borderId="33" xfId="0" applyNumberFormat="1" applyFont="1" applyFill="1" applyBorder="1" applyAlignment="1" applyProtection="1">
      <alignment horizontal="right" wrapText="1"/>
    </xf>
    <xf numFmtId="0" fontId="6" fillId="0" borderId="18" xfId="0" applyFont="1" applyFill="1" applyBorder="1" applyAlignment="1" applyProtection="1">
      <alignment horizontal="right" wrapText="1"/>
    </xf>
    <xf numFmtId="0" fontId="9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protection locked="0"/>
    </xf>
    <xf numFmtId="0" fontId="9" fillId="0" borderId="64" xfId="0" applyFont="1" applyFill="1" applyBorder="1" applyAlignment="1" applyProtection="1">
      <alignment horizontal="left" wrapText="1"/>
      <protection locked="0"/>
    </xf>
    <xf numFmtId="0" fontId="0" fillId="0" borderId="65" xfId="0" applyBorder="1" applyAlignment="1" applyProtection="1">
      <alignment horizontal="left" wrapText="1"/>
      <protection locked="0"/>
    </xf>
    <xf numFmtId="0" fontId="9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9" fillId="0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9" fillId="0" borderId="36" xfId="0" applyFont="1" applyFill="1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9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2" xfId="0" applyFont="1" applyFill="1" applyBorder="1" applyAlignment="1" applyProtection="1">
      <alignment horizontal="left" vertical="center" wrapText="1"/>
      <protection locked="0"/>
    </xf>
    <xf numFmtId="0" fontId="9" fillId="0" borderId="22" xfId="0" applyNumberFormat="1" applyFont="1" applyFill="1" applyBorder="1" applyAlignment="1" applyProtection="1">
      <alignment horizontal="left" wrapText="1"/>
      <protection locked="0"/>
    </xf>
    <xf numFmtId="0" fontId="9" fillId="3" borderId="37" xfId="1" applyFont="1" applyFill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9" fillId="3" borderId="17" xfId="0" applyFont="1" applyFill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9" fillId="0" borderId="58" xfId="0" applyFont="1" applyFill="1" applyBorder="1" applyAlignment="1" applyProtection="1">
      <alignment horizontal="left" wrapText="1"/>
      <protection locked="0"/>
    </xf>
    <xf numFmtId="0" fontId="0" fillId="0" borderId="59" xfId="0" applyBorder="1" applyAlignment="1" applyProtection="1">
      <alignment horizontal="left" wrapText="1"/>
      <protection locked="0"/>
    </xf>
    <xf numFmtId="0" fontId="9" fillId="0" borderId="58" xfId="0" applyFont="1" applyFill="1" applyBorder="1" applyAlignment="1" applyProtection="1">
      <alignment horizontal="left" vertical="center" wrapText="1"/>
      <protection locked="0"/>
    </xf>
    <xf numFmtId="0" fontId="0" fillId="0" borderId="59" xfId="0" applyBorder="1" applyAlignment="1" applyProtection="1">
      <alignment horizontal="left" vertical="center" wrapText="1"/>
      <protection locked="0"/>
    </xf>
    <xf numFmtId="0" fontId="9" fillId="0" borderId="5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9" fillId="0" borderId="58" xfId="0" applyNumberFormat="1" applyFont="1" applyFill="1" applyBorder="1" applyAlignment="1" applyProtection="1">
      <alignment horizontal="left" wrapText="1"/>
      <protection locked="0"/>
    </xf>
  </cellXfs>
  <cellStyles count="9">
    <cellStyle name="Excel Built-in Normal" xfId="3"/>
    <cellStyle name="Βασικό_Φύλλο1" xfId="4"/>
    <cellStyle name="Κανονικό" xfId="0" builtinId="0"/>
    <cellStyle name="Κανονικό 2" xfId="1"/>
    <cellStyle name="Κανονικό 3" xfId="5"/>
    <cellStyle name="Κανονικό 3 2" xfId="6"/>
    <cellStyle name="Υπερ-σύνδεση" xfId="2" builtinId="8"/>
    <cellStyle name="Υπερ-σύνδεση 2" xfId="8"/>
    <cellStyle name="Υπερ-σύνδεση 3" xfId="7"/>
  </cellStyles>
  <dxfs count="0"/>
  <tableStyles count="0" defaultTableStyle="TableStyleMedium2" defaultPivotStyle="PivotStyleLight16"/>
  <colors>
    <mruColors>
      <color rgb="FF00FF99"/>
      <color rgb="FF2F75B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21;&#925;&#913;&#922;&#917;&#931;/&#928;&#917;&#921;&#929;&#913;&#921;&#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ΞΕΤΑΣΤΙΚΑ ΚΕΝΤΡΑ 2024Β"/>
      <sheetName val="Data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il@1lyk-chanion.chan.sch.gr" TargetMode="External"/><Relationship Id="rId21" Type="http://schemas.openxmlformats.org/officeDocument/2006/relationships/hyperlink" Target="mailto:mail@1lyk-komot.rod.sch.gr" TargetMode="External"/><Relationship Id="rId42" Type="http://schemas.openxmlformats.org/officeDocument/2006/relationships/hyperlink" Target="mailto:mail@lyk-samou.sam.sch.gr" TargetMode="External"/><Relationship Id="rId63" Type="http://schemas.openxmlformats.org/officeDocument/2006/relationships/hyperlink" Target="mailto:mail@1lyk-prevez.pre.sch.gr" TargetMode="External"/><Relationship Id="rId84" Type="http://schemas.openxmlformats.org/officeDocument/2006/relationships/hyperlink" Target="mailto:mail@gym-mous-thess.thess.sch.gr" TargetMode="External"/><Relationship Id="rId138" Type="http://schemas.openxmlformats.org/officeDocument/2006/relationships/hyperlink" Target="mailto:mail@1lyk-tripol.ark.sch.gr" TargetMode="External"/><Relationship Id="rId107" Type="http://schemas.openxmlformats.org/officeDocument/2006/relationships/hyperlink" Target="mailto:mail@2lyk-irakl.ira.sch.gr" TargetMode="External"/><Relationship Id="rId11" Type="http://schemas.openxmlformats.org/officeDocument/2006/relationships/hyperlink" Target="mailto:mail@1lyk-prevez.pre.sch.gr" TargetMode="External"/><Relationship Id="rId32" Type="http://schemas.openxmlformats.org/officeDocument/2006/relationships/hyperlink" Target="mailto:mail@lyk-peir-zanneio.att.sch.gr" TargetMode="External"/><Relationship Id="rId53" Type="http://schemas.openxmlformats.org/officeDocument/2006/relationships/hyperlink" Target="mailto:mail@3lyk-patras.ach.sch.gr" TargetMode="External"/><Relationship Id="rId74" Type="http://schemas.openxmlformats.org/officeDocument/2006/relationships/hyperlink" Target="mailto:mail@3lyk-kater.pie.sch.gr" TargetMode="External"/><Relationship Id="rId128" Type="http://schemas.openxmlformats.org/officeDocument/2006/relationships/hyperlink" Target="mailto:4lykrodo@sch.gr" TargetMode="External"/><Relationship Id="rId5" Type="http://schemas.openxmlformats.org/officeDocument/2006/relationships/hyperlink" Target="mailto:mail@1lyk-chiou.chi.sch.gr" TargetMode="External"/><Relationship Id="rId90" Type="http://schemas.openxmlformats.org/officeDocument/2006/relationships/hyperlink" Target="mailto:mail@23lyk-thess.thess.sch.gr" TargetMode="External"/><Relationship Id="rId95" Type="http://schemas.openxmlformats.org/officeDocument/2006/relationships/hyperlink" Target="mailto:mail@4lyk-kalam.thess.sch.gr" TargetMode="External"/><Relationship Id="rId22" Type="http://schemas.openxmlformats.org/officeDocument/2006/relationships/hyperlink" Target="mailto:mail@2lyk-irakl.ira.sch.gr" TargetMode="External"/><Relationship Id="rId27" Type="http://schemas.openxmlformats.org/officeDocument/2006/relationships/hyperlink" Target="mailto:mail@2lyk-gerak.att.sch.gr" TargetMode="External"/><Relationship Id="rId43" Type="http://schemas.openxmlformats.org/officeDocument/2006/relationships/hyperlink" Target="mailto:mail@lyk-samou.sam.sch.gr" TargetMode="External"/><Relationship Id="rId48" Type="http://schemas.openxmlformats.org/officeDocument/2006/relationships/hyperlink" Target="mailto:mail@1lyk-chiou.chi.sch.gr" TargetMode="External"/><Relationship Id="rId64" Type="http://schemas.openxmlformats.org/officeDocument/2006/relationships/hyperlink" Target="mailto:mail@1lyk-prevez.pre.sch.gr" TargetMode="External"/><Relationship Id="rId69" Type="http://schemas.openxmlformats.org/officeDocument/2006/relationships/hyperlink" Target="mailto:mail@1lyk-kozan.koz.sch.gr" TargetMode="External"/><Relationship Id="rId113" Type="http://schemas.openxmlformats.org/officeDocument/2006/relationships/hyperlink" Target="mailto:mail@8lyk-irakl.ira.sch.gr" TargetMode="External"/><Relationship Id="rId118" Type="http://schemas.openxmlformats.org/officeDocument/2006/relationships/hyperlink" Target="mailto:mail@1lyk-chanion.chan.sch.gr" TargetMode="External"/><Relationship Id="rId134" Type="http://schemas.openxmlformats.org/officeDocument/2006/relationships/hyperlink" Target="mailto:mail@1lyk-kalymn.dod.sch.gr" TargetMode="External"/><Relationship Id="rId139" Type="http://schemas.openxmlformats.org/officeDocument/2006/relationships/hyperlink" Target="mailto:mail@1lyk-tripol.ark.sch.gr" TargetMode="External"/><Relationship Id="rId80" Type="http://schemas.openxmlformats.org/officeDocument/2006/relationships/hyperlink" Target="mailto:mail@gym-mous-thess.thess.sch.gr" TargetMode="External"/><Relationship Id="rId85" Type="http://schemas.openxmlformats.org/officeDocument/2006/relationships/hyperlink" Target="mailto:mail@gym-mous-thess.thess.sch.gr" TargetMode="External"/><Relationship Id="rId12" Type="http://schemas.openxmlformats.org/officeDocument/2006/relationships/hyperlink" Target="mailto:mail@1lyk-kerkyr.ker.sch.gr" TargetMode="External"/><Relationship Id="rId17" Type="http://schemas.openxmlformats.org/officeDocument/2006/relationships/hyperlink" Target="mailto:mail@27lyk-thess.thess.sch.gr" TargetMode="External"/><Relationship Id="rId33" Type="http://schemas.openxmlformats.org/officeDocument/2006/relationships/hyperlink" Target="mailto:mail@lyk-peir-zanneio.att.sch.gr" TargetMode="External"/><Relationship Id="rId38" Type="http://schemas.openxmlformats.org/officeDocument/2006/relationships/hyperlink" Target="mailto:mail@5lyk-mytil.les.sch.gr" TargetMode="External"/><Relationship Id="rId59" Type="http://schemas.openxmlformats.org/officeDocument/2006/relationships/hyperlink" Target="mailto:mail@lyk-zosim.ioa.sch.gr" TargetMode="External"/><Relationship Id="rId103" Type="http://schemas.openxmlformats.org/officeDocument/2006/relationships/hyperlink" Target="mailto:mail@1lyk-komot.rod.sch.gr" TargetMode="External"/><Relationship Id="rId108" Type="http://schemas.openxmlformats.org/officeDocument/2006/relationships/hyperlink" Target="mailto:mail@2lyk-irakl.ira.sch.gr" TargetMode="External"/><Relationship Id="rId124" Type="http://schemas.openxmlformats.org/officeDocument/2006/relationships/hyperlink" Target="mailto:mail@2lyk-agrin.ait.sch.gr" TargetMode="External"/><Relationship Id="rId129" Type="http://schemas.openxmlformats.org/officeDocument/2006/relationships/hyperlink" Target="mailto:4lykrodo@sch.gr" TargetMode="External"/><Relationship Id="rId54" Type="http://schemas.openxmlformats.org/officeDocument/2006/relationships/hyperlink" Target="mailto:mail@3lyk-patras.ach.sch.gr" TargetMode="External"/><Relationship Id="rId70" Type="http://schemas.openxmlformats.org/officeDocument/2006/relationships/hyperlink" Target="mailto:mail@1lyk-kastor.kas.sch.gr" TargetMode="External"/><Relationship Id="rId75" Type="http://schemas.openxmlformats.org/officeDocument/2006/relationships/hyperlink" Target="mailto:mail@3lyk-kater.pie.sch.gr" TargetMode="External"/><Relationship Id="rId91" Type="http://schemas.openxmlformats.org/officeDocument/2006/relationships/hyperlink" Target="mailto:mail@23lyk-thess.thess.sch.gr" TargetMode="External"/><Relationship Id="rId96" Type="http://schemas.openxmlformats.org/officeDocument/2006/relationships/hyperlink" Target="mailto:mail@4lyk-kalam.thess.sch.gr" TargetMode="External"/><Relationship Id="rId140" Type="http://schemas.openxmlformats.org/officeDocument/2006/relationships/hyperlink" Target="mailto:mail@1lyk-tripol.ark.sch.gr" TargetMode="External"/><Relationship Id="rId145" Type="http://schemas.openxmlformats.org/officeDocument/2006/relationships/hyperlink" Target="mailto:mail@2lyk-elefs.att.sch.gr" TargetMode="External"/><Relationship Id="rId1" Type="http://schemas.openxmlformats.org/officeDocument/2006/relationships/hyperlink" Target="mailto:mail@2lyk-gerak.att.sch.gr" TargetMode="External"/><Relationship Id="rId6" Type="http://schemas.openxmlformats.org/officeDocument/2006/relationships/hyperlink" Target="mailto:mail@1lyk-patras.ach.sch.gr" TargetMode="External"/><Relationship Id="rId23" Type="http://schemas.openxmlformats.org/officeDocument/2006/relationships/hyperlink" Target="mailto:mail@8lyk-irakl.ira.sch.gr" TargetMode="External"/><Relationship Id="rId28" Type="http://schemas.openxmlformats.org/officeDocument/2006/relationships/hyperlink" Target="mailto:mail@2lyk-gerak.att.sch.gr" TargetMode="External"/><Relationship Id="rId49" Type="http://schemas.openxmlformats.org/officeDocument/2006/relationships/hyperlink" Target="mailto:mail@1lyk-patras.ach.sch.gr" TargetMode="External"/><Relationship Id="rId114" Type="http://schemas.openxmlformats.org/officeDocument/2006/relationships/hyperlink" Target="mailto:mail@8lyk-irakl.ira.sch.gr" TargetMode="External"/><Relationship Id="rId119" Type="http://schemas.openxmlformats.org/officeDocument/2006/relationships/hyperlink" Target="mailto:mail@1lyk-kerkyr.ker.sch.gr" TargetMode="External"/><Relationship Id="rId44" Type="http://schemas.openxmlformats.org/officeDocument/2006/relationships/hyperlink" Target="mailto:mail@lyk-samou.sam.sch.gr" TargetMode="External"/><Relationship Id="rId60" Type="http://schemas.openxmlformats.org/officeDocument/2006/relationships/hyperlink" Target="mailto:mail@lyk-zosim.ioa.sch.gr" TargetMode="External"/><Relationship Id="rId65" Type="http://schemas.openxmlformats.org/officeDocument/2006/relationships/hyperlink" Target="mailto:mail@1lyk-prevez.pre.sch.gr" TargetMode="External"/><Relationship Id="rId81" Type="http://schemas.openxmlformats.org/officeDocument/2006/relationships/hyperlink" Target="mailto:mail@gym-mous-thess.thess.sch.gr" TargetMode="External"/><Relationship Id="rId86" Type="http://schemas.openxmlformats.org/officeDocument/2006/relationships/hyperlink" Target="mailto:mail@gym-mous-thess.thess.sch.gr" TargetMode="External"/><Relationship Id="rId130" Type="http://schemas.openxmlformats.org/officeDocument/2006/relationships/hyperlink" Target="mailto:4lykrodo@sch.gr" TargetMode="External"/><Relationship Id="rId135" Type="http://schemas.openxmlformats.org/officeDocument/2006/relationships/hyperlink" Target="mailto:mail@1lyk-kalymn.dod.sch.gr" TargetMode="External"/><Relationship Id="rId13" Type="http://schemas.openxmlformats.org/officeDocument/2006/relationships/hyperlink" Target="mailto:mail@1lyk-kozan.koz.sch.gr" TargetMode="External"/><Relationship Id="rId18" Type="http://schemas.openxmlformats.org/officeDocument/2006/relationships/hyperlink" Target="mailto:mail@4lyk-kalam.thess.sch.gr" TargetMode="External"/><Relationship Id="rId39" Type="http://schemas.openxmlformats.org/officeDocument/2006/relationships/hyperlink" Target="mailto:mail@5lyk-mytil.les.sch.gr" TargetMode="External"/><Relationship Id="rId109" Type="http://schemas.openxmlformats.org/officeDocument/2006/relationships/hyperlink" Target="mailto:mail@2lyk-irakl.ira.sch.gr" TargetMode="External"/><Relationship Id="rId34" Type="http://schemas.openxmlformats.org/officeDocument/2006/relationships/hyperlink" Target="mailto:mail@lyk-peir-zanneio.att.sch.gr" TargetMode="External"/><Relationship Id="rId50" Type="http://schemas.openxmlformats.org/officeDocument/2006/relationships/hyperlink" Target="mailto:mail@1lyk-patras.ach.sch.gr" TargetMode="External"/><Relationship Id="rId55" Type="http://schemas.openxmlformats.org/officeDocument/2006/relationships/hyperlink" Target="mailto:mail@2lyk-ioann.ioa.sch.gr" TargetMode="External"/><Relationship Id="rId76" Type="http://schemas.openxmlformats.org/officeDocument/2006/relationships/hyperlink" Target="mailto:mail@3lyk-kater.pie.sch.gr" TargetMode="External"/><Relationship Id="rId97" Type="http://schemas.openxmlformats.org/officeDocument/2006/relationships/hyperlink" Target="mailto:mail@4lyk-kalam.thess.sch.gr" TargetMode="External"/><Relationship Id="rId104" Type="http://schemas.openxmlformats.org/officeDocument/2006/relationships/hyperlink" Target="mailto:mail@1lyk-komot.rod.sch.gr" TargetMode="External"/><Relationship Id="rId120" Type="http://schemas.openxmlformats.org/officeDocument/2006/relationships/hyperlink" Target="mailto:mail@1lyk-kerkyr.ker.sch.gr" TargetMode="External"/><Relationship Id="rId125" Type="http://schemas.openxmlformats.org/officeDocument/2006/relationships/hyperlink" Target="mailto:mail@2lyk-agrin.ait.sch.gr" TargetMode="External"/><Relationship Id="rId141" Type="http://schemas.openxmlformats.org/officeDocument/2006/relationships/hyperlink" Target="mailto:mail@2lyk-elefs.att.sch.gr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mailto:mail@3lyk-patras.ach.sch.gr" TargetMode="External"/><Relationship Id="rId71" Type="http://schemas.openxmlformats.org/officeDocument/2006/relationships/hyperlink" Target="mailto:mail@1lyk-kastor.kas.sch.gr" TargetMode="External"/><Relationship Id="rId92" Type="http://schemas.openxmlformats.org/officeDocument/2006/relationships/hyperlink" Target="mailto:mail@27lyk-thess.thess.sch.gr" TargetMode="External"/><Relationship Id="rId2" Type="http://schemas.openxmlformats.org/officeDocument/2006/relationships/hyperlink" Target="mailto:mail@lyk-peir-zanneio.att.sch.gr" TargetMode="External"/><Relationship Id="rId29" Type="http://schemas.openxmlformats.org/officeDocument/2006/relationships/hyperlink" Target="mailto:mail@2lyk-gerak.att.sch.gr" TargetMode="External"/><Relationship Id="rId24" Type="http://schemas.openxmlformats.org/officeDocument/2006/relationships/hyperlink" Target="mailto:mail@1lyk-chanion.chan.sch.gr" TargetMode="External"/><Relationship Id="rId40" Type="http://schemas.openxmlformats.org/officeDocument/2006/relationships/hyperlink" Target="mailto:mail@5lyk-mytil.les.sch.gr" TargetMode="External"/><Relationship Id="rId45" Type="http://schemas.openxmlformats.org/officeDocument/2006/relationships/hyperlink" Target="mailto:mail@1lyk-chiou.chi.sch.gr" TargetMode="External"/><Relationship Id="rId66" Type="http://schemas.openxmlformats.org/officeDocument/2006/relationships/hyperlink" Target="mailto:mail@1lyk-kozan.koz.sch.gr" TargetMode="External"/><Relationship Id="rId87" Type="http://schemas.openxmlformats.org/officeDocument/2006/relationships/hyperlink" Target="mailto:mail@gym-mous-thess.thess.sch.gr" TargetMode="External"/><Relationship Id="rId110" Type="http://schemas.openxmlformats.org/officeDocument/2006/relationships/hyperlink" Target="mailto:mail@8lyk-irakl.ira.sch.gr" TargetMode="External"/><Relationship Id="rId115" Type="http://schemas.openxmlformats.org/officeDocument/2006/relationships/hyperlink" Target="mailto:mail@1lyk-chanion.chan.sch.gr" TargetMode="External"/><Relationship Id="rId131" Type="http://schemas.openxmlformats.org/officeDocument/2006/relationships/hyperlink" Target="mailto:4lykrodo@sch.gr" TargetMode="External"/><Relationship Id="rId136" Type="http://schemas.openxmlformats.org/officeDocument/2006/relationships/hyperlink" Target="mailto:mail@1lyk-tripol.ark.sch.gr" TargetMode="External"/><Relationship Id="rId61" Type="http://schemas.openxmlformats.org/officeDocument/2006/relationships/hyperlink" Target="mailto:mail@lyk-zosim.ioa.sch.gr" TargetMode="External"/><Relationship Id="rId82" Type="http://schemas.openxmlformats.org/officeDocument/2006/relationships/hyperlink" Target="mailto:mail@gym-mous-thess.thess.sch.gr" TargetMode="External"/><Relationship Id="rId19" Type="http://schemas.openxmlformats.org/officeDocument/2006/relationships/hyperlink" Target="mailto:mail@1lyk-stavroup.thess.sch.gr" TargetMode="External"/><Relationship Id="rId14" Type="http://schemas.openxmlformats.org/officeDocument/2006/relationships/hyperlink" Target="mailto:mail@1lyk-kastor.kas.sch.gr" TargetMode="External"/><Relationship Id="rId30" Type="http://schemas.openxmlformats.org/officeDocument/2006/relationships/hyperlink" Target="mailto:mail@2lyk-gerak.att.sch.gr" TargetMode="External"/><Relationship Id="rId35" Type="http://schemas.openxmlformats.org/officeDocument/2006/relationships/hyperlink" Target="mailto:mail@lyk-peir-zanneio.att.sch.gr" TargetMode="External"/><Relationship Id="rId56" Type="http://schemas.openxmlformats.org/officeDocument/2006/relationships/hyperlink" Target="mailto:mail@2lyk-ioann.ioa.sch.gr" TargetMode="External"/><Relationship Id="rId77" Type="http://schemas.openxmlformats.org/officeDocument/2006/relationships/hyperlink" Target="mailto:mail@3lyk-kater.pie.sch.gr" TargetMode="External"/><Relationship Id="rId100" Type="http://schemas.openxmlformats.org/officeDocument/2006/relationships/hyperlink" Target="mailto:mail@1lyk-stavroup.thess.sch.gr" TargetMode="External"/><Relationship Id="rId105" Type="http://schemas.openxmlformats.org/officeDocument/2006/relationships/hyperlink" Target="mailto:mail@1lyk-komot.rod.sch.gr" TargetMode="External"/><Relationship Id="rId126" Type="http://schemas.openxmlformats.org/officeDocument/2006/relationships/hyperlink" Target="mailto:mail@2lyk-agrin.ait.sch.gr" TargetMode="External"/><Relationship Id="rId8" Type="http://schemas.openxmlformats.org/officeDocument/2006/relationships/hyperlink" Target="mailto:mail@2lyk-agrin.ait.sch.gr" TargetMode="External"/><Relationship Id="rId51" Type="http://schemas.openxmlformats.org/officeDocument/2006/relationships/hyperlink" Target="mailto:mail@3lyk-patras.ach.sch.gr" TargetMode="External"/><Relationship Id="rId72" Type="http://schemas.openxmlformats.org/officeDocument/2006/relationships/hyperlink" Target="mailto:mail@1lyk-kastor.kas.sch.gr" TargetMode="External"/><Relationship Id="rId93" Type="http://schemas.openxmlformats.org/officeDocument/2006/relationships/hyperlink" Target="mailto:mail@27lyk-thess.thess.sch.gr" TargetMode="External"/><Relationship Id="rId98" Type="http://schemas.openxmlformats.org/officeDocument/2006/relationships/hyperlink" Target="mailto:mail@1lyk-stavroup.thess.sch.gr" TargetMode="External"/><Relationship Id="rId121" Type="http://schemas.openxmlformats.org/officeDocument/2006/relationships/hyperlink" Target="mailto:mail@1lyk-kerkyr.ker.sch.gr" TargetMode="External"/><Relationship Id="rId142" Type="http://schemas.openxmlformats.org/officeDocument/2006/relationships/hyperlink" Target="mailto:mail@2lyk-elefs.att.sch.gr" TargetMode="External"/><Relationship Id="rId3" Type="http://schemas.openxmlformats.org/officeDocument/2006/relationships/hyperlink" Target="mailto:mail@5lyk-mytil.les.sch.gr" TargetMode="External"/><Relationship Id="rId25" Type="http://schemas.openxmlformats.org/officeDocument/2006/relationships/hyperlink" Target="mailto:mail@1lyk-kalymn.dod.sch.gr" TargetMode="External"/><Relationship Id="rId46" Type="http://schemas.openxmlformats.org/officeDocument/2006/relationships/hyperlink" Target="mailto:mail@1lyk-chiou.chi.sch.gr" TargetMode="External"/><Relationship Id="rId67" Type="http://schemas.openxmlformats.org/officeDocument/2006/relationships/hyperlink" Target="mailto:mail@1lyk-kozan.koz.sch.gr" TargetMode="External"/><Relationship Id="rId116" Type="http://schemas.openxmlformats.org/officeDocument/2006/relationships/hyperlink" Target="mailto:mail@1lyk-chanion.chan.sch.gr" TargetMode="External"/><Relationship Id="rId137" Type="http://schemas.openxmlformats.org/officeDocument/2006/relationships/hyperlink" Target="mailto:mail@1lyk-tripol.ark.sch.gr" TargetMode="External"/><Relationship Id="rId20" Type="http://schemas.openxmlformats.org/officeDocument/2006/relationships/hyperlink" Target="mailto:mail@3lyk-kater.pie.sch.gr" TargetMode="External"/><Relationship Id="rId41" Type="http://schemas.openxmlformats.org/officeDocument/2006/relationships/hyperlink" Target="mailto:mail@lyk-samou.sam.sch.gr" TargetMode="External"/><Relationship Id="rId62" Type="http://schemas.openxmlformats.org/officeDocument/2006/relationships/hyperlink" Target="mailto:mail@1lyk-prevez.pre.sch.gr" TargetMode="External"/><Relationship Id="rId83" Type="http://schemas.openxmlformats.org/officeDocument/2006/relationships/hyperlink" Target="mailto:mail@gym-mous-thess.thess.sch.gr" TargetMode="External"/><Relationship Id="rId88" Type="http://schemas.openxmlformats.org/officeDocument/2006/relationships/hyperlink" Target="mailto:mail@gym-mous-thess.thess.sch.gr" TargetMode="External"/><Relationship Id="rId111" Type="http://schemas.openxmlformats.org/officeDocument/2006/relationships/hyperlink" Target="mailto:mail@8lyk-irakl.ira.sch.gr" TargetMode="External"/><Relationship Id="rId132" Type="http://schemas.openxmlformats.org/officeDocument/2006/relationships/hyperlink" Target="mailto:mail@1lyk-kalymn.dod.sch.gr" TargetMode="External"/><Relationship Id="rId15" Type="http://schemas.openxmlformats.org/officeDocument/2006/relationships/hyperlink" Target="mailto:mail@gym-mous-thess.thess.sch.gr" TargetMode="External"/><Relationship Id="rId36" Type="http://schemas.openxmlformats.org/officeDocument/2006/relationships/hyperlink" Target="mailto:mail@5lyk-mytil.les.sch.gr" TargetMode="External"/><Relationship Id="rId57" Type="http://schemas.openxmlformats.org/officeDocument/2006/relationships/hyperlink" Target="mailto:mail@2lyk-ioann.ioa.sch.gr" TargetMode="External"/><Relationship Id="rId106" Type="http://schemas.openxmlformats.org/officeDocument/2006/relationships/hyperlink" Target="mailto:mail@1lyk-komot.rod.sch.gr" TargetMode="External"/><Relationship Id="rId127" Type="http://schemas.openxmlformats.org/officeDocument/2006/relationships/hyperlink" Target="mailto:4lykrodo@sch.gr" TargetMode="External"/><Relationship Id="rId10" Type="http://schemas.openxmlformats.org/officeDocument/2006/relationships/hyperlink" Target="mailto:mail@lyk-zosim.ioa.sch.gr" TargetMode="External"/><Relationship Id="rId31" Type="http://schemas.openxmlformats.org/officeDocument/2006/relationships/hyperlink" Target="mailto:mail@lyk-peir-zanneio.att.sch.gr" TargetMode="External"/><Relationship Id="rId52" Type="http://schemas.openxmlformats.org/officeDocument/2006/relationships/hyperlink" Target="mailto:mail@3lyk-patras.ach.sch.gr" TargetMode="External"/><Relationship Id="rId73" Type="http://schemas.openxmlformats.org/officeDocument/2006/relationships/hyperlink" Target="mailto:mail@1lyk-kastor.kas.sch.gr" TargetMode="External"/><Relationship Id="rId78" Type="http://schemas.openxmlformats.org/officeDocument/2006/relationships/hyperlink" Target="mailto:mail@gym-mous-thess.thess.sch.gr" TargetMode="External"/><Relationship Id="rId94" Type="http://schemas.openxmlformats.org/officeDocument/2006/relationships/hyperlink" Target="mailto:mail@27lyk-thess.thess.sch.gr" TargetMode="External"/><Relationship Id="rId99" Type="http://schemas.openxmlformats.org/officeDocument/2006/relationships/hyperlink" Target="mailto:mail@1lyk-stavroup.thess.sch.gr" TargetMode="External"/><Relationship Id="rId101" Type="http://schemas.openxmlformats.org/officeDocument/2006/relationships/hyperlink" Target="mailto:mail@1lyk-komot.rod.sch.gr" TargetMode="External"/><Relationship Id="rId122" Type="http://schemas.openxmlformats.org/officeDocument/2006/relationships/hyperlink" Target="mailto:mail@1lyk-kerkyr.ker.sch.gr" TargetMode="External"/><Relationship Id="rId143" Type="http://schemas.openxmlformats.org/officeDocument/2006/relationships/hyperlink" Target="mailto:mail@2lyk-elefs.att.sch.gr" TargetMode="External"/><Relationship Id="rId4" Type="http://schemas.openxmlformats.org/officeDocument/2006/relationships/hyperlink" Target="mailto:mail@lyk-samou.sam.sch.gr" TargetMode="External"/><Relationship Id="rId9" Type="http://schemas.openxmlformats.org/officeDocument/2006/relationships/hyperlink" Target="mailto:mail@2lyk-ioann.ioa.sch.gr" TargetMode="External"/><Relationship Id="rId26" Type="http://schemas.openxmlformats.org/officeDocument/2006/relationships/hyperlink" Target="mailto:4lykrodo@sch.gr" TargetMode="External"/><Relationship Id="rId47" Type="http://schemas.openxmlformats.org/officeDocument/2006/relationships/hyperlink" Target="mailto:mail@1lyk-chiou.chi.sch.gr" TargetMode="External"/><Relationship Id="rId68" Type="http://schemas.openxmlformats.org/officeDocument/2006/relationships/hyperlink" Target="mailto:mail@1lyk-kozan.koz.sch.gr" TargetMode="External"/><Relationship Id="rId89" Type="http://schemas.openxmlformats.org/officeDocument/2006/relationships/hyperlink" Target="mailto:mail@23lyk-thess.thess.sch.gr" TargetMode="External"/><Relationship Id="rId112" Type="http://schemas.openxmlformats.org/officeDocument/2006/relationships/hyperlink" Target="mailto:mail@8lyk-irakl.ira.sch.gr" TargetMode="External"/><Relationship Id="rId133" Type="http://schemas.openxmlformats.org/officeDocument/2006/relationships/hyperlink" Target="mailto:mail@1lyk-kalymn.dod.sch.gr" TargetMode="External"/><Relationship Id="rId16" Type="http://schemas.openxmlformats.org/officeDocument/2006/relationships/hyperlink" Target="mailto:mail@23lyk-thess.thess.sch.gr" TargetMode="External"/><Relationship Id="rId37" Type="http://schemas.openxmlformats.org/officeDocument/2006/relationships/hyperlink" Target="mailto:mail@5lyk-mytil.les.sch.gr" TargetMode="External"/><Relationship Id="rId58" Type="http://schemas.openxmlformats.org/officeDocument/2006/relationships/hyperlink" Target="mailto:mail@lyk-zosim.ioa.sch.gr" TargetMode="External"/><Relationship Id="rId79" Type="http://schemas.openxmlformats.org/officeDocument/2006/relationships/hyperlink" Target="mailto:mail@gym-mous-thess.thess.sch.gr" TargetMode="External"/><Relationship Id="rId102" Type="http://schemas.openxmlformats.org/officeDocument/2006/relationships/hyperlink" Target="mailto:mail@1lyk-komot.rod.sch.gr" TargetMode="External"/><Relationship Id="rId123" Type="http://schemas.openxmlformats.org/officeDocument/2006/relationships/hyperlink" Target="mailto:mail@2lyk-agrin.ait.sch.gr" TargetMode="External"/><Relationship Id="rId144" Type="http://schemas.openxmlformats.org/officeDocument/2006/relationships/hyperlink" Target="mailto:mail@2lyk-elefs.att.sch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0"/>
  <sheetViews>
    <sheetView tabSelected="1" zoomScale="75" zoomScaleNormal="75" workbookViewId="0">
      <pane ySplit="1" topLeftCell="A2" activePane="bottomLeft" state="frozen"/>
      <selection pane="bottomLeft" activeCell="K282" sqref="K282"/>
    </sheetView>
  </sheetViews>
  <sheetFormatPr defaultColWidth="9.140625" defaultRowHeight="15" x14ac:dyDescent="0.35"/>
  <cols>
    <col min="1" max="1" width="33.28515625" style="8" hidden="1" customWidth="1"/>
    <col min="2" max="2" width="9" style="19" hidden="1" customWidth="1"/>
    <col min="3" max="3" width="23.7109375" style="15" customWidth="1"/>
    <col min="4" max="4" width="18.42578125" style="329" customWidth="1"/>
    <col min="5" max="5" width="5.5703125" style="15" customWidth="1"/>
    <col min="6" max="6" width="32" style="8" customWidth="1"/>
    <col min="7" max="7" width="8" style="342" customWidth="1"/>
    <col min="8" max="8" width="10" style="8" customWidth="1"/>
    <col min="9" max="9" width="3.5703125" style="342" customWidth="1"/>
    <col min="10" max="10" width="6.7109375" style="12" customWidth="1"/>
    <col min="11" max="11" width="12.140625" style="12" customWidth="1"/>
    <col min="12" max="12" width="6.85546875" style="13" customWidth="1"/>
    <col min="13" max="13" width="7.28515625" style="13" customWidth="1"/>
    <col min="14" max="14" width="38.42578125" style="325" customWidth="1"/>
    <col min="15" max="15" width="45.7109375" style="325" customWidth="1"/>
    <col min="16" max="16" width="13.140625" style="325" customWidth="1"/>
    <col min="17" max="17" width="29.7109375" style="337" customWidth="1"/>
    <col min="18" max="18" width="24.5703125" style="4" customWidth="1"/>
    <col min="19" max="19" width="20" style="4" customWidth="1"/>
    <col min="20" max="22" width="19.85546875" style="4" customWidth="1"/>
    <col min="23" max="24" width="35" style="4" customWidth="1"/>
    <col min="25" max="16384" width="9.140625" style="4"/>
  </cols>
  <sheetData>
    <row r="1" spans="1:24" s="2" customFormat="1" ht="66.75" customHeight="1" thickTop="1" thickBot="1" x14ac:dyDescent="0.4">
      <c r="A1" s="128" t="s">
        <v>47</v>
      </c>
      <c r="B1" s="129" t="s">
        <v>41</v>
      </c>
      <c r="C1" s="130" t="s">
        <v>367</v>
      </c>
      <c r="D1" s="131" t="s">
        <v>368</v>
      </c>
      <c r="E1" s="132" t="s">
        <v>91</v>
      </c>
      <c r="F1" s="133" t="s">
        <v>369</v>
      </c>
      <c r="G1" s="134" t="s">
        <v>370</v>
      </c>
      <c r="H1" s="133" t="s">
        <v>371</v>
      </c>
      <c r="I1" s="134" t="s">
        <v>372</v>
      </c>
      <c r="J1" s="135" t="s">
        <v>175</v>
      </c>
      <c r="K1" s="345" t="s">
        <v>189</v>
      </c>
      <c r="L1" s="135" t="s">
        <v>178</v>
      </c>
      <c r="M1" s="135" t="s">
        <v>179</v>
      </c>
      <c r="N1" s="153" t="s">
        <v>373</v>
      </c>
      <c r="O1" s="153" t="s">
        <v>374</v>
      </c>
      <c r="P1" s="153" t="s">
        <v>376</v>
      </c>
      <c r="Q1" s="154" t="s">
        <v>375</v>
      </c>
      <c r="R1" s="136" t="s">
        <v>386</v>
      </c>
      <c r="S1" s="136" t="s">
        <v>387</v>
      </c>
      <c r="T1" s="136" t="s">
        <v>388</v>
      </c>
      <c r="U1" s="136" t="s">
        <v>389</v>
      </c>
      <c r="V1" s="136" t="s">
        <v>392</v>
      </c>
      <c r="W1" s="137" t="s">
        <v>390</v>
      </c>
      <c r="X1" s="137" t="s">
        <v>391</v>
      </c>
    </row>
    <row r="2" spans="1:24" ht="15" customHeight="1" thickTop="1" x14ac:dyDescent="0.35">
      <c r="A2" s="138" t="s">
        <v>90</v>
      </c>
      <c r="B2" s="3" t="str">
        <f>LEFT(A2,3)</f>
        <v>001</v>
      </c>
      <c r="C2" s="111" t="s">
        <v>96</v>
      </c>
      <c r="D2" s="20" t="s">
        <v>92</v>
      </c>
      <c r="E2" s="21" t="s">
        <v>93</v>
      </c>
      <c r="F2" s="107" t="str">
        <f t="shared" ref="F2:F65" si="0">RIGHT(A2,LEN(A2)-5)</f>
        <v>ΕΙΔΙΚΟ ΕΞΕΤΑΣΤΙΚΟ ΚΕΝΤΡΟ ΑΘΗΝΑΣ</v>
      </c>
      <c r="G2" s="23" t="s">
        <v>49</v>
      </c>
      <c r="H2" s="24" t="s">
        <v>3</v>
      </c>
      <c r="I2" s="23" t="s">
        <v>9</v>
      </c>
      <c r="J2" s="25">
        <v>6</v>
      </c>
      <c r="K2" s="25"/>
      <c r="L2" s="346">
        <v>1</v>
      </c>
      <c r="M2" s="346"/>
      <c r="N2" s="155" t="s">
        <v>347</v>
      </c>
      <c r="O2" s="156" t="s">
        <v>262</v>
      </c>
      <c r="P2" s="156">
        <v>2105221158</v>
      </c>
      <c r="Q2" s="157" t="s">
        <v>201</v>
      </c>
      <c r="R2" s="156"/>
      <c r="S2" s="156"/>
      <c r="T2" s="156"/>
      <c r="U2" s="156"/>
      <c r="V2" s="156"/>
      <c r="W2" s="158"/>
      <c r="X2" s="158"/>
    </row>
    <row r="3" spans="1:24" ht="15" customHeight="1" x14ac:dyDescent="0.35">
      <c r="A3" s="138" t="s">
        <v>90</v>
      </c>
      <c r="B3" s="3" t="str">
        <f t="shared" ref="B3:B44" si="1">LEFT(A3,3)</f>
        <v>001</v>
      </c>
      <c r="C3" s="111" t="s">
        <v>96</v>
      </c>
      <c r="D3" s="20" t="s">
        <v>92</v>
      </c>
      <c r="E3" s="26" t="s">
        <v>93</v>
      </c>
      <c r="F3" s="108" t="str">
        <f t="shared" si="0"/>
        <v>ΕΙΔΙΚΟ ΕΞΕΤΑΣΤΙΚΟ ΚΕΝΤΡΟ ΑΘΗΝΑΣ</v>
      </c>
      <c r="G3" s="28" t="s">
        <v>49</v>
      </c>
      <c r="H3" s="29" t="s">
        <v>3</v>
      </c>
      <c r="I3" s="28" t="s">
        <v>10</v>
      </c>
      <c r="J3" s="30">
        <v>4</v>
      </c>
      <c r="K3" s="30"/>
      <c r="L3" s="347"/>
      <c r="M3" s="347">
        <v>1</v>
      </c>
      <c r="N3" s="159" t="s">
        <v>347</v>
      </c>
      <c r="O3" s="160" t="s">
        <v>263</v>
      </c>
      <c r="P3" s="160">
        <v>2105221158</v>
      </c>
      <c r="Q3" s="161" t="s">
        <v>201</v>
      </c>
      <c r="R3" s="160"/>
      <c r="S3" s="160"/>
      <c r="T3" s="160"/>
      <c r="U3" s="160"/>
      <c r="V3" s="160"/>
      <c r="W3" s="162"/>
      <c r="X3" s="162"/>
    </row>
    <row r="4" spans="1:24" ht="15" customHeight="1" x14ac:dyDescent="0.35">
      <c r="A4" s="138" t="s">
        <v>90</v>
      </c>
      <c r="B4" s="3" t="str">
        <f t="shared" si="1"/>
        <v>001</v>
      </c>
      <c r="C4" s="111" t="s">
        <v>96</v>
      </c>
      <c r="D4" s="20" t="s">
        <v>92</v>
      </c>
      <c r="E4" s="26" t="s">
        <v>93</v>
      </c>
      <c r="F4" s="109" t="str">
        <f t="shared" si="0"/>
        <v>ΕΙΔΙΚΟ ΕΞΕΤΑΣΤΙΚΟ ΚΕΝΤΡΟ ΑΘΗΝΑΣ</v>
      </c>
      <c r="G4" s="28" t="s">
        <v>49</v>
      </c>
      <c r="H4" s="29" t="s">
        <v>4</v>
      </c>
      <c r="I4" s="28" t="s">
        <v>9</v>
      </c>
      <c r="J4" s="30">
        <v>11</v>
      </c>
      <c r="K4" s="30"/>
      <c r="L4" s="347">
        <v>1</v>
      </c>
      <c r="M4" s="347"/>
      <c r="N4" s="159" t="s">
        <v>347</v>
      </c>
      <c r="O4" s="160" t="s">
        <v>263</v>
      </c>
      <c r="P4" s="160">
        <v>2105221158</v>
      </c>
      <c r="Q4" s="161" t="s">
        <v>201</v>
      </c>
      <c r="R4" s="160"/>
      <c r="S4" s="160"/>
      <c r="T4" s="160"/>
      <c r="U4" s="160"/>
      <c r="V4" s="160"/>
      <c r="W4" s="162"/>
      <c r="X4" s="162"/>
    </row>
    <row r="5" spans="1:24" ht="15" customHeight="1" x14ac:dyDescent="0.35">
      <c r="A5" s="138" t="s">
        <v>90</v>
      </c>
      <c r="B5" s="3" t="str">
        <f t="shared" si="1"/>
        <v>001</v>
      </c>
      <c r="C5" s="111" t="s">
        <v>96</v>
      </c>
      <c r="D5" s="20" t="s">
        <v>92</v>
      </c>
      <c r="E5" s="26" t="s">
        <v>93</v>
      </c>
      <c r="F5" s="348" t="s">
        <v>384</v>
      </c>
      <c r="G5" s="28" t="s">
        <v>49</v>
      </c>
      <c r="H5" s="29" t="s">
        <v>4</v>
      </c>
      <c r="I5" s="28" t="s">
        <v>10</v>
      </c>
      <c r="J5" s="30">
        <v>1</v>
      </c>
      <c r="K5" s="30"/>
      <c r="L5" s="347"/>
      <c r="M5" s="347">
        <v>1</v>
      </c>
      <c r="N5" s="163" t="s">
        <v>347</v>
      </c>
      <c r="O5" s="379" t="s">
        <v>263</v>
      </c>
      <c r="P5" s="164">
        <v>2105221158</v>
      </c>
      <c r="Q5" s="165" t="s">
        <v>201</v>
      </c>
      <c r="R5" s="164"/>
      <c r="S5" s="164"/>
      <c r="T5" s="164"/>
      <c r="U5" s="164"/>
      <c r="V5" s="164"/>
      <c r="W5" s="166"/>
      <c r="X5" s="166"/>
    </row>
    <row r="6" spans="1:24" ht="15" customHeight="1" x14ac:dyDescent="0.35">
      <c r="A6" s="138" t="s">
        <v>90</v>
      </c>
      <c r="B6" s="3" t="str">
        <f t="shared" si="1"/>
        <v>001</v>
      </c>
      <c r="C6" s="111" t="s">
        <v>96</v>
      </c>
      <c r="D6" s="20" t="s">
        <v>92</v>
      </c>
      <c r="E6" s="26" t="s">
        <v>93</v>
      </c>
      <c r="F6" s="348" t="s">
        <v>385</v>
      </c>
      <c r="G6" s="28" t="s">
        <v>49</v>
      </c>
      <c r="H6" s="29" t="s">
        <v>5</v>
      </c>
      <c r="I6" s="28" t="s">
        <v>9</v>
      </c>
      <c r="J6" s="30">
        <v>4</v>
      </c>
      <c r="K6" s="30"/>
      <c r="L6" s="347">
        <v>1</v>
      </c>
      <c r="M6" s="347"/>
      <c r="N6" s="159" t="s">
        <v>347</v>
      </c>
      <c r="O6" s="378"/>
      <c r="P6" s="160">
        <v>2105221158</v>
      </c>
      <c r="Q6" s="161" t="s">
        <v>201</v>
      </c>
      <c r="R6" s="160"/>
      <c r="S6" s="160"/>
      <c r="T6" s="160"/>
      <c r="U6" s="160"/>
      <c r="V6" s="160"/>
      <c r="W6" s="162"/>
      <c r="X6" s="162"/>
    </row>
    <row r="7" spans="1:24" ht="15" customHeight="1" x14ac:dyDescent="0.35">
      <c r="A7" s="138" t="s">
        <v>90</v>
      </c>
      <c r="B7" s="3" t="str">
        <f t="shared" ref="B7" si="2">LEFT(A7,3)</f>
        <v>001</v>
      </c>
      <c r="C7" s="111" t="s">
        <v>96</v>
      </c>
      <c r="D7" s="20" t="s">
        <v>92</v>
      </c>
      <c r="E7" s="26" t="s">
        <v>93</v>
      </c>
      <c r="F7" s="108" t="str">
        <f t="shared" si="0"/>
        <v>ΕΙΔΙΚΟ ΕΞΕΤΑΣΤΙΚΟ ΚΕΝΤΡΟ ΑΘΗΝΑΣ</v>
      </c>
      <c r="G7" s="28" t="s">
        <v>49</v>
      </c>
      <c r="H7" s="29" t="s">
        <v>5</v>
      </c>
      <c r="I7" s="28" t="s">
        <v>10</v>
      </c>
      <c r="J7" s="30">
        <v>0</v>
      </c>
      <c r="K7" s="30"/>
      <c r="L7" s="347"/>
      <c r="M7" s="347">
        <v>0</v>
      </c>
      <c r="N7" s="159" t="s">
        <v>347</v>
      </c>
      <c r="O7" s="160" t="s">
        <v>263</v>
      </c>
      <c r="P7" s="160">
        <v>2105221158</v>
      </c>
      <c r="Q7" s="161" t="s">
        <v>201</v>
      </c>
      <c r="R7" s="160"/>
      <c r="S7" s="160"/>
      <c r="T7" s="160"/>
      <c r="U7" s="160"/>
      <c r="V7" s="160"/>
      <c r="W7" s="162"/>
      <c r="X7" s="162"/>
    </row>
    <row r="8" spans="1:24" ht="15" customHeight="1" x14ac:dyDescent="0.35">
      <c r="A8" s="138" t="s">
        <v>90</v>
      </c>
      <c r="B8" s="3" t="str">
        <f t="shared" si="1"/>
        <v>001</v>
      </c>
      <c r="C8" s="111" t="s">
        <v>96</v>
      </c>
      <c r="D8" s="20" t="s">
        <v>92</v>
      </c>
      <c r="E8" s="26" t="s">
        <v>93</v>
      </c>
      <c r="F8" s="108" t="str">
        <f t="shared" si="0"/>
        <v>ΕΙΔΙΚΟ ΕΞΕΤΑΣΤΙΚΟ ΚΕΝΤΡΟ ΑΘΗΝΑΣ</v>
      </c>
      <c r="G8" s="28" t="s">
        <v>49</v>
      </c>
      <c r="H8" s="29" t="s">
        <v>7</v>
      </c>
      <c r="I8" s="28" t="s">
        <v>9</v>
      </c>
      <c r="J8" s="30">
        <v>8</v>
      </c>
      <c r="K8" s="30">
        <f>SUM(J2:J13)</f>
        <v>41</v>
      </c>
      <c r="L8" s="347">
        <v>1</v>
      </c>
      <c r="M8" s="347"/>
      <c r="N8" s="159" t="s">
        <v>347</v>
      </c>
      <c r="O8" s="160" t="s">
        <v>263</v>
      </c>
      <c r="P8" s="160">
        <v>2105221158</v>
      </c>
      <c r="Q8" s="161" t="s">
        <v>201</v>
      </c>
      <c r="R8" s="160"/>
      <c r="S8" s="160"/>
      <c r="T8" s="160"/>
      <c r="U8" s="160"/>
      <c r="V8" s="160"/>
      <c r="W8" s="162"/>
      <c r="X8" s="162"/>
    </row>
    <row r="9" spans="1:24" ht="15" customHeight="1" x14ac:dyDescent="0.35">
      <c r="A9" s="138" t="s">
        <v>90</v>
      </c>
      <c r="B9" s="3" t="str">
        <f t="shared" si="1"/>
        <v>001</v>
      </c>
      <c r="C9" s="111" t="s">
        <v>96</v>
      </c>
      <c r="D9" s="20" t="s">
        <v>92</v>
      </c>
      <c r="E9" s="26" t="s">
        <v>93</v>
      </c>
      <c r="F9" s="108" t="str">
        <f t="shared" si="0"/>
        <v>ΕΙΔΙΚΟ ΕΞΕΤΑΣΤΙΚΟ ΚΕΝΤΡΟ ΑΘΗΝΑΣ</v>
      </c>
      <c r="G9" s="28" t="s">
        <v>49</v>
      </c>
      <c r="H9" s="29" t="s">
        <v>7</v>
      </c>
      <c r="I9" s="28" t="s">
        <v>10</v>
      </c>
      <c r="J9" s="30">
        <v>0</v>
      </c>
      <c r="K9" s="30"/>
      <c r="L9" s="347"/>
      <c r="M9" s="347">
        <v>0</v>
      </c>
      <c r="N9" s="159" t="s">
        <v>347</v>
      </c>
      <c r="O9" s="160" t="s">
        <v>263</v>
      </c>
      <c r="P9" s="160">
        <v>2105221158</v>
      </c>
      <c r="Q9" s="161" t="s">
        <v>201</v>
      </c>
      <c r="R9" s="160"/>
      <c r="S9" s="160"/>
      <c r="T9" s="160"/>
      <c r="U9" s="160"/>
      <c r="V9" s="160"/>
      <c r="W9" s="162"/>
      <c r="X9" s="162"/>
    </row>
    <row r="10" spans="1:24" ht="15" customHeight="1" x14ac:dyDescent="0.35">
      <c r="A10" s="138" t="s">
        <v>90</v>
      </c>
      <c r="B10" s="3" t="str">
        <f t="shared" si="1"/>
        <v>001</v>
      </c>
      <c r="C10" s="111" t="s">
        <v>96</v>
      </c>
      <c r="D10" s="20" t="s">
        <v>92</v>
      </c>
      <c r="E10" s="26" t="s">
        <v>93</v>
      </c>
      <c r="F10" s="108" t="str">
        <f t="shared" si="0"/>
        <v>ΕΙΔΙΚΟ ΕΞΕΤΑΣΤΙΚΟ ΚΕΝΤΡΟ ΑΘΗΝΑΣ</v>
      </c>
      <c r="G10" s="28" t="s">
        <v>49</v>
      </c>
      <c r="H10" s="29" t="s">
        <v>6</v>
      </c>
      <c r="I10" s="28" t="s">
        <v>9</v>
      </c>
      <c r="J10" s="30">
        <v>6</v>
      </c>
      <c r="K10" s="30"/>
      <c r="L10" s="347">
        <v>1</v>
      </c>
      <c r="M10" s="347"/>
      <c r="N10" s="159" t="s">
        <v>347</v>
      </c>
      <c r="O10" s="160" t="s">
        <v>263</v>
      </c>
      <c r="P10" s="160">
        <v>2105221158</v>
      </c>
      <c r="Q10" s="161" t="s">
        <v>201</v>
      </c>
      <c r="R10" s="160"/>
      <c r="S10" s="160"/>
      <c r="T10" s="160"/>
      <c r="U10" s="160"/>
      <c r="V10" s="160"/>
      <c r="W10" s="162"/>
      <c r="X10" s="162"/>
    </row>
    <row r="11" spans="1:24" ht="15" customHeight="1" x14ac:dyDescent="0.35">
      <c r="A11" s="138" t="s">
        <v>90</v>
      </c>
      <c r="B11" s="3" t="str">
        <f t="shared" si="1"/>
        <v>001</v>
      </c>
      <c r="C11" s="111" t="s">
        <v>96</v>
      </c>
      <c r="D11" s="20" t="s">
        <v>92</v>
      </c>
      <c r="E11" s="26" t="s">
        <v>93</v>
      </c>
      <c r="F11" s="108" t="str">
        <f t="shared" si="0"/>
        <v>ΕΙΔΙΚΟ ΕΞΕΤΑΣΤΙΚΟ ΚΕΝΤΡΟ ΑΘΗΝΑΣ</v>
      </c>
      <c r="G11" s="28" t="s">
        <v>49</v>
      </c>
      <c r="H11" s="29" t="s">
        <v>6</v>
      </c>
      <c r="I11" s="28" t="s">
        <v>10</v>
      </c>
      <c r="J11" s="30">
        <v>1</v>
      </c>
      <c r="K11" s="30"/>
      <c r="L11" s="347"/>
      <c r="M11" s="347">
        <v>1</v>
      </c>
      <c r="N11" s="159" t="s">
        <v>347</v>
      </c>
      <c r="O11" s="160" t="s">
        <v>263</v>
      </c>
      <c r="P11" s="160">
        <v>2105221158</v>
      </c>
      <c r="Q11" s="161" t="s">
        <v>201</v>
      </c>
      <c r="R11" s="160"/>
      <c r="S11" s="160"/>
      <c r="T11" s="160"/>
      <c r="U11" s="160"/>
      <c r="V11" s="160"/>
      <c r="W11" s="162"/>
      <c r="X11" s="162"/>
    </row>
    <row r="12" spans="1:24" ht="15" customHeight="1" x14ac:dyDescent="0.35">
      <c r="A12" s="138" t="s">
        <v>90</v>
      </c>
      <c r="B12" s="3" t="str">
        <f t="shared" ref="B12" si="3">LEFT(A12,3)</f>
        <v>001</v>
      </c>
      <c r="C12" s="111" t="s">
        <v>96</v>
      </c>
      <c r="D12" s="20" t="s">
        <v>92</v>
      </c>
      <c r="E12" s="26" t="s">
        <v>93</v>
      </c>
      <c r="F12" s="108" t="str">
        <f t="shared" si="0"/>
        <v>ΕΙΔΙΚΟ ΕΞΕΤΑΣΤΙΚΟ ΚΕΝΤΡΟ ΑΘΗΝΑΣ</v>
      </c>
      <c r="G12" s="28" t="s">
        <v>49</v>
      </c>
      <c r="H12" s="29" t="s">
        <v>44</v>
      </c>
      <c r="I12" s="28" t="s">
        <v>9</v>
      </c>
      <c r="J12" s="30">
        <v>0</v>
      </c>
      <c r="K12" s="30"/>
      <c r="L12" s="347">
        <v>0</v>
      </c>
      <c r="M12" s="347"/>
      <c r="N12" s="159" t="s">
        <v>347</v>
      </c>
      <c r="O12" s="160" t="s">
        <v>263</v>
      </c>
      <c r="P12" s="160">
        <v>2105221158</v>
      </c>
      <c r="Q12" s="161" t="s">
        <v>201</v>
      </c>
      <c r="R12" s="160"/>
      <c r="S12" s="160"/>
      <c r="T12" s="160"/>
      <c r="U12" s="160"/>
      <c r="V12" s="160"/>
      <c r="W12" s="162"/>
      <c r="X12" s="162"/>
    </row>
    <row r="13" spans="1:24" ht="15" customHeight="1" thickBot="1" x14ac:dyDescent="0.4">
      <c r="A13" s="138" t="s">
        <v>90</v>
      </c>
      <c r="B13" s="3" t="str">
        <f t="shared" si="1"/>
        <v>001</v>
      </c>
      <c r="C13" s="111" t="s">
        <v>96</v>
      </c>
      <c r="D13" s="152" t="s">
        <v>92</v>
      </c>
      <c r="E13" s="31" t="s">
        <v>93</v>
      </c>
      <c r="F13" s="110" t="str">
        <f t="shared" si="0"/>
        <v>ΕΙΔΙΚΟ ΕΞΕΤΑΣΤΙΚΟ ΚΕΝΤΡΟ ΑΘΗΝΑΣ</v>
      </c>
      <c r="G13" s="33" t="s">
        <v>49</v>
      </c>
      <c r="H13" s="34" t="s">
        <v>44</v>
      </c>
      <c r="I13" s="33" t="s">
        <v>10</v>
      </c>
      <c r="J13" s="35">
        <v>0</v>
      </c>
      <c r="K13" s="35"/>
      <c r="L13" s="349"/>
      <c r="M13" s="349">
        <v>0</v>
      </c>
      <c r="N13" s="167" t="s">
        <v>347</v>
      </c>
      <c r="O13" s="168" t="s">
        <v>263</v>
      </c>
      <c r="P13" s="168">
        <v>2105221158</v>
      </c>
      <c r="Q13" s="169" t="s">
        <v>201</v>
      </c>
      <c r="R13" s="168"/>
      <c r="S13" s="168"/>
      <c r="T13" s="168"/>
      <c r="U13" s="168"/>
      <c r="V13" s="168"/>
      <c r="W13" s="170"/>
      <c r="X13" s="170"/>
    </row>
    <row r="14" spans="1:24" ht="15" customHeight="1" thickTop="1" x14ac:dyDescent="0.35">
      <c r="A14" s="138" t="s">
        <v>11</v>
      </c>
      <c r="B14" s="3" t="str">
        <f t="shared" ref="B14:B25" si="4">LEFT(A14,3)</f>
        <v>201</v>
      </c>
      <c r="C14" s="111" t="s">
        <v>96</v>
      </c>
      <c r="D14" s="20" t="s">
        <v>92</v>
      </c>
      <c r="E14" s="36" t="s">
        <v>93</v>
      </c>
      <c r="F14" s="37" t="str">
        <f t="shared" ref="F14:F25" si="5">RIGHT(A14,LEN(A14)-5)</f>
        <v>Α' ΑΘΗΝΑΣ</v>
      </c>
      <c r="G14" s="38" t="s">
        <v>50</v>
      </c>
      <c r="H14" s="39" t="s">
        <v>4</v>
      </c>
      <c r="I14" s="38" t="s">
        <v>9</v>
      </c>
      <c r="J14" s="126">
        <f>50-1</f>
        <v>49</v>
      </c>
      <c r="K14" s="40"/>
      <c r="L14" s="350">
        <v>4</v>
      </c>
      <c r="M14" s="350"/>
      <c r="N14" s="155" t="s">
        <v>312</v>
      </c>
      <c r="O14" s="156" t="s">
        <v>264</v>
      </c>
      <c r="P14" s="156">
        <v>2107666391</v>
      </c>
      <c r="Q14" s="157" t="s">
        <v>202</v>
      </c>
      <c r="R14" s="156"/>
      <c r="S14" s="156"/>
      <c r="T14" s="156"/>
      <c r="U14" s="156"/>
      <c r="V14" s="156"/>
      <c r="W14" s="158"/>
      <c r="X14" s="158"/>
    </row>
    <row r="15" spans="1:24" ht="15" customHeight="1" x14ac:dyDescent="0.35">
      <c r="A15" s="138" t="s">
        <v>11</v>
      </c>
      <c r="B15" s="3" t="str">
        <f t="shared" si="4"/>
        <v>201</v>
      </c>
      <c r="C15" s="111" t="s">
        <v>96</v>
      </c>
      <c r="D15" s="20" t="s">
        <v>92</v>
      </c>
      <c r="E15" s="26" t="s">
        <v>93</v>
      </c>
      <c r="F15" s="27" t="str">
        <f t="shared" si="5"/>
        <v>Α' ΑΘΗΝΑΣ</v>
      </c>
      <c r="G15" s="28" t="s">
        <v>50</v>
      </c>
      <c r="H15" s="29" t="s">
        <v>4</v>
      </c>
      <c r="I15" s="28" t="s">
        <v>10</v>
      </c>
      <c r="J15" s="30">
        <v>63</v>
      </c>
      <c r="K15" s="30">
        <f>SUM(J14:J17)</f>
        <v>151</v>
      </c>
      <c r="L15" s="347"/>
      <c r="M15" s="347">
        <v>4</v>
      </c>
      <c r="N15" s="163" t="s">
        <v>312</v>
      </c>
      <c r="O15" s="164" t="s">
        <v>264</v>
      </c>
      <c r="P15" s="164">
        <v>2107666391</v>
      </c>
      <c r="Q15" s="165" t="s">
        <v>202</v>
      </c>
      <c r="R15" s="164"/>
      <c r="S15" s="164"/>
      <c r="T15" s="164"/>
      <c r="U15" s="164"/>
      <c r="V15" s="164"/>
      <c r="W15" s="166"/>
      <c r="X15" s="166"/>
    </row>
    <row r="16" spans="1:24" ht="15" customHeight="1" x14ac:dyDescent="0.35">
      <c r="A16" s="138" t="s">
        <v>11</v>
      </c>
      <c r="B16" s="3" t="str">
        <f t="shared" si="4"/>
        <v>201</v>
      </c>
      <c r="C16" s="111" t="s">
        <v>96</v>
      </c>
      <c r="D16" s="20" t="s">
        <v>92</v>
      </c>
      <c r="E16" s="26" t="s">
        <v>93</v>
      </c>
      <c r="F16" s="27" t="str">
        <f t="shared" si="5"/>
        <v>Α' ΑΘΗΝΑΣ</v>
      </c>
      <c r="G16" s="28" t="s">
        <v>50</v>
      </c>
      <c r="H16" s="29" t="s">
        <v>44</v>
      </c>
      <c r="I16" s="28" t="s">
        <v>9</v>
      </c>
      <c r="J16" s="41">
        <v>25</v>
      </c>
      <c r="K16" s="41"/>
      <c r="L16" s="351">
        <v>2</v>
      </c>
      <c r="M16" s="351"/>
      <c r="N16" s="159" t="s">
        <v>312</v>
      </c>
      <c r="O16" s="160" t="s">
        <v>264</v>
      </c>
      <c r="P16" s="160">
        <v>2107666391</v>
      </c>
      <c r="Q16" s="161" t="s">
        <v>202</v>
      </c>
      <c r="R16" s="160"/>
      <c r="S16" s="160"/>
      <c r="T16" s="160"/>
      <c r="U16" s="160"/>
      <c r="V16" s="160"/>
      <c r="W16" s="162"/>
      <c r="X16" s="162"/>
    </row>
    <row r="17" spans="1:24" ht="15" customHeight="1" thickBot="1" x14ac:dyDescent="0.4">
      <c r="A17" s="138" t="s">
        <v>11</v>
      </c>
      <c r="B17" s="3" t="str">
        <f t="shared" si="4"/>
        <v>201</v>
      </c>
      <c r="C17" s="111" t="s">
        <v>96</v>
      </c>
      <c r="D17" s="20" t="s">
        <v>92</v>
      </c>
      <c r="E17" s="42" t="s">
        <v>93</v>
      </c>
      <c r="F17" s="43" t="str">
        <f t="shared" si="5"/>
        <v>Α' ΑΘΗΝΑΣ</v>
      </c>
      <c r="G17" s="44" t="s">
        <v>50</v>
      </c>
      <c r="H17" s="45" t="s">
        <v>44</v>
      </c>
      <c r="I17" s="44" t="s">
        <v>10</v>
      </c>
      <c r="J17" s="46">
        <v>14</v>
      </c>
      <c r="K17" s="46"/>
      <c r="L17" s="352"/>
      <c r="M17" s="352">
        <v>1</v>
      </c>
      <c r="N17" s="167" t="s">
        <v>312</v>
      </c>
      <c r="O17" s="168" t="s">
        <v>264</v>
      </c>
      <c r="P17" s="168">
        <v>2107666391</v>
      </c>
      <c r="Q17" s="169" t="s">
        <v>202</v>
      </c>
      <c r="R17" s="168"/>
      <c r="S17" s="168"/>
      <c r="T17" s="168"/>
      <c r="U17" s="168"/>
      <c r="V17" s="168"/>
      <c r="W17" s="170"/>
      <c r="X17" s="170"/>
    </row>
    <row r="18" spans="1:24" ht="15" customHeight="1" thickTop="1" x14ac:dyDescent="0.35">
      <c r="A18" s="138" t="s">
        <v>11</v>
      </c>
      <c r="B18" s="3" t="str">
        <f t="shared" ref="B18:B23" si="6">LEFT(A18,3)</f>
        <v>201</v>
      </c>
      <c r="C18" s="111" t="s">
        <v>96</v>
      </c>
      <c r="D18" s="20" t="s">
        <v>92</v>
      </c>
      <c r="E18" s="26" t="s">
        <v>93</v>
      </c>
      <c r="F18" s="27" t="str">
        <f t="shared" ref="F18:F23" si="7">RIGHT(A18,LEN(A18)-5)</f>
        <v>Α' ΑΘΗΝΑΣ</v>
      </c>
      <c r="G18" s="28" t="s">
        <v>180</v>
      </c>
      <c r="H18" s="29" t="s">
        <v>7</v>
      </c>
      <c r="I18" s="28" t="s">
        <v>9</v>
      </c>
      <c r="J18" s="124">
        <f>149+1</f>
        <v>150</v>
      </c>
      <c r="K18" s="41">
        <f>SUM(J18:J19)</f>
        <v>206</v>
      </c>
      <c r="L18" s="351">
        <v>13</v>
      </c>
      <c r="M18" s="351"/>
      <c r="N18" s="171" t="s">
        <v>313</v>
      </c>
      <c r="O18" s="171" t="s">
        <v>265</v>
      </c>
      <c r="P18" s="171">
        <v>2108674196</v>
      </c>
      <c r="Q18" s="172" t="s">
        <v>203</v>
      </c>
      <c r="R18" s="171"/>
      <c r="S18" s="171"/>
      <c r="T18" s="171"/>
      <c r="U18" s="171"/>
      <c r="V18" s="171"/>
      <c r="W18" s="173"/>
      <c r="X18" s="173"/>
    </row>
    <row r="19" spans="1:24" ht="15" customHeight="1" thickBot="1" x14ac:dyDescent="0.4">
      <c r="A19" s="138" t="s">
        <v>11</v>
      </c>
      <c r="B19" s="3" t="str">
        <f t="shared" si="6"/>
        <v>201</v>
      </c>
      <c r="C19" s="111" t="s">
        <v>96</v>
      </c>
      <c r="D19" s="20" t="s">
        <v>92</v>
      </c>
      <c r="E19" s="31" t="s">
        <v>93</v>
      </c>
      <c r="F19" s="32" t="str">
        <f t="shared" si="7"/>
        <v>Α' ΑΘΗΝΑΣ</v>
      </c>
      <c r="G19" s="33" t="s">
        <v>180</v>
      </c>
      <c r="H19" s="34" t="s">
        <v>7</v>
      </c>
      <c r="I19" s="33" t="s">
        <v>10</v>
      </c>
      <c r="J19" s="47">
        <v>56</v>
      </c>
      <c r="K19" s="47"/>
      <c r="L19" s="353"/>
      <c r="M19" s="353">
        <v>7</v>
      </c>
      <c r="N19" s="168" t="s">
        <v>313</v>
      </c>
      <c r="O19" s="168" t="s">
        <v>265</v>
      </c>
      <c r="P19" s="168">
        <v>2108674196</v>
      </c>
      <c r="Q19" s="169" t="s">
        <v>203</v>
      </c>
      <c r="R19" s="168"/>
      <c r="S19" s="168"/>
      <c r="T19" s="168"/>
      <c r="U19" s="168"/>
      <c r="V19" s="168"/>
      <c r="W19" s="170"/>
      <c r="X19" s="170"/>
    </row>
    <row r="20" spans="1:24" ht="15" customHeight="1" thickTop="1" x14ac:dyDescent="0.35">
      <c r="A20" s="138" t="s">
        <v>11</v>
      </c>
      <c r="B20" s="3" t="str">
        <f t="shared" si="6"/>
        <v>201</v>
      </c>
      <c r="C20" s="111" t="s">
        <v>96</v>
      </c>
      <c r="D20" s="20" t="s">
        <v>92</v>
      </c>
      <c r="E20" s="36" t="s">
        <v>93</v>
      </c>
      <c r="F20" s="37" t="str">
        <f t="shared" si="7"/>
        <v>Α' ΑΘΗΝΑΣ</v>
      </c>
      <c r="G20" s="38" t="s">
        <v>181</v>
      </c>
      <c r="H20" s="39" t="s">
        <v>6</v>
      </c>
      <c r="I20" s="38" t="s">
        <v>9</v>
      </c>
      <c r="J20" s="127">
        <f>118+1</f>
        <v>119</v>
      </c>
      <c r="K20" s="48">
        <f>SUM(J20:J21)</f>
        <v>191</v>
      </c>
      <c r="L20" s="354">
        <v>9</v>
      </c>
      <c r="M20" s="354"/>
      <c r="N20" s="171" t="s">
        <v>204</v>
      </c>
      <c r="O20" s="171" t="s">
        <v>266</v>
      </c>
      <c r="P20" s="171">
        <v>2106467677</v>
      </c>
      <c r="Q20" s="172" t="s">
        <v>205</v>
      </c>
      <c r="R20" s="171"/>
      <c r="S20" s="171"/>
      <c r="T20" s="171"/>
      <c r="U20" s="171"/>
      <c r="V20" s="171"/>
      <c r="W20" s="173"/>
      <c r="X20" s="173"/>
    </row>
    <row r="21" spans="1:24" ht="15" customHeight="1" thickBot="1" x14ac:dyDescent="0.4">
      <c r="A21" s="138" t="s">
        <v>11</v>
      </c>
      <c r="B21" s="3" t="str">
        <f t="shared" si="6"/>
        <v>201</v>
      </c>
      <c r="C21" s="112" t="s">
        <v>96</v>
      </c>
      <c r="D21" s="20" t="s">
        <v>92</v>
      </c>
      <c r="E21" s="42" t="s">
        <v>93</v>
      </c>
      <c r="F21" s="43" t="str">
        <f t="shared" si="7"/>
        <v>Α' ΑΘΗΝΑΣ</v>
      </c>
      <c r="G21" s="44" t="s">
        <v>181</v>
      </c>
      <c r="H21" s="45" t="s">
        <v>6</v>
      </c>
      <c r="I21" s="44" t="s">
        <v>10</v>
      </c>
      <c r="J21" s="46">
        <v>72</v>
      </c>
      <c r="K21" s="46"/>
      <c r="L21" s="352"/>
      <c r="M21" s="352">
        <v>6</v>
      </c>
      <c r="N21" s="168" t="s">
        <v>204</v>
      </c>
      <c r="O21" s="168" t="s">
        <v>266</v>
      </c>
      <c r="P21" s="168">
        <v>2106467677</v>
      </c>
      <c r="Q21" s="169" t="s">
        <v>205</v>
      </c>
      <c r="R21" s="168"/>
      <c r="S21" s="168"/>
      <c r="T21" s="168"/>
      <c r="U21" s="168"/>
      <c r="V21" s="168"/>
      <c r="W21" s="170"/>
      <c r="X21" s="170"/>
    </row>
    <row r="22" spans="1:24" ht="15" customHeight="1" thickTop="1" x14ac:dyDescent="0.35">
      <c r="A22" s="138" t="s">
        <v>11</v>
      </c>
      <c r="B22" s="3" t="str">
        <f t="shared" si="6"/>
        <v>201</v>
      </c>
      <c r="C22" s="111" t="s">
        <v>96</v>
      </c>
      <c r="D22" s="20" t="s">
        <v>92</v>
      </c>
      <c r="E22" s="36" t="s">
        <v>93</v>
      </c>
      <c r="F22" s="37" t="str">
        <f t="shared" si="7"/>
        <v>Α' ΑΘΗΝΑΣ</v>
      </c>
      <c r="G22" s="38" t="s">
        <v>182</v>
      </c>
      <c r="H22" s="39" t="s">
        <v>3</v>
      </c>
      <c r="I22" s="38" t="s">
        <v>9</v>
      </c>
      <c r="J22" s="40">
        <v>18</v>
      </c>
      <c r="K22" s="40"/>
      <c r="L22" s="350">
        <v>2</v>
      </c>
      <c r="M22" s="350"/>
      <c r="N22" s="155" t="s">
        <v>314</v>
      </c>
      <c r="O22" s="156" t="s">
        <v>267</v>
      </c>
      <c r="P22" s="156">
        <v>2109704858</v>
      </c>
      <c r="Q22" s="157" t="s">
        <v>206</v>
      </c>
      <c r="R22" s="156"/>
      <c r="S22" s="156"/>
      <c r="T22" s="156"/>
      <c r="U22" s="156"/>
      <c r="V22" s="156"/>
      <c r="W22" s="158"/>
      <c r="X22" s="158"/>
    </row>
    <row r="23" spans="1:24" ht="15" customHeight="1" x14ac:dyDescent="0.35">
      <c r="A23" s="138" t="s">
        <v>11</v>
      </c>
      <c r="B23" s="3" t="str">
        <f t="shared" si="6"/>
        <v>201</v>
      </c>
      <c r="C23" s="111" t="s">
        <v>96</v>
      </c>
      <c r="D23" s="20" t="s">
        <v>92</v>
      </c>
      <c r="E23" s="26" t="s">
        <v>93</v>
      </c>
      <c r="F23" s="27" t="str">
        <f t="shared" si="7"/>
        <v>Α' ΑΘΗΝΑΣ</v>
      </c>
      <c r="G23" s="28" t="s">
        <v>182</v>
      </c>
      <c r="H23" s="29" t="s">
        <v>3</v>
      </c>
      <c r="I23" s="28" t="s">
        <v>10</v>
      </c>
      <c r="J23" s="30">
        <v>39</v>
      </c>
      <c r="K23" s="30">
        <f>SUM(J22:J25)</f>
        <v>112</v>
      </c>
      <c r="L23" s="347"/>
      <c r="M23" s="347">
        <v>3</v>
      </c>
      <c r="N23" s="163" t="s">
        <v>314</v>
      </c>
      <c r="O23" s="164" t="s">
        <v>267</v>
      </c>
      <c r="P23" s="164">
        <v>2109704858</v>
      </c>
      <c r="Q23" s="165" t="s">
        <v>206</v>
      </c>
      <c r="R23" s="164"/>
      <c r="S23" s="164"/>
      <c r="T23" s="164"/>
      <c r="U23" s="164"/>
      <c r="V23" s="164"/>
      <c r="W23" s="166"/>
      <c r="X23" s="166"/>
    </row>
    <row r="24" spans="1:24" ht="15" customHeight="1" x14ac:dyDescent="0.35">
      <c r="A24" s="138" t="s">
        <v>11</v>
      </c>
      <c r="B24" s="3" t="str">
        <f t="shared" si="4"/>
        <v>201</v>
      </c>
      <c r="C24" s="111" t="s">
        <v>96</v>
      </c>
      <c r="D24" s="20" t="s">
        <v>92</v>
      </c>
      <c r="E24" s="26" t="s">
        <v>93</v>
      </c>
      <c r="F24" s="27" t="str">
        <f t="shared" si="5"/>
        <v>Α' ΑΘΗΝΑΣ</v>
      </c>
      <c r="G24" s="28" t="s">
        <v>182</v>
      </c>
      <c r="H24" s="29" t="s">
        <v>5</v>
      </c>
      <c r="I24" s="28" t="s">
        <v>9</v>
      </c>
      <c r="J24" s="30">
        <v>38</v>
      </c>
      <c r="K24" s="30"/>
      <c r="L24" s="347">
        <v>3</v>
      </c>
      <c r="M24" s="347"/>
      <c r="N24" s="159" t="s">
        <v>314</v>
      </c>
      <c r="O24" s="160" t="s">
        <v>267</v>
      </c>
      <c r="P24" s="160">
        <v>2109704858</v>
      </c>
      <c r="Q24" s="161" t="s">
        <v>206</v>
      </c>
      <c r="R24" s="160"/>
      <c r="S24" s="160"/>
      <c r="T24" s="160"/>
      <c r="U24" s="160"/>
      <c r="V24" s="160"/>
      <c r="W24" s="162"/>
      <c r="X24" s="162"/>
    </row>
    <row r="25" spans="1:24" ht="15" customHeight="1" thickBot="1" x14ac:dyDescent="0.4">
      <c r="A25" s="138" t="s">
        <v>11</v>
      </c>
      <c r="B25" s="3" t="str">
        <f t="shared" si="4"/>
        <v>201</v>
      </c>
      <c r="C25" s="111" t="s">
        <v>96</v>
      </c>
      <c r="D25" s="20" t="s">
        <v>92</v>
      </c>
      <c r="E25" s="42" t="s">
        <v>93</v>
      </c>
      <c r="F25" s="43" t="str">
        <f t="shared" si="5"/>
        <v>Α' ΑΘΗΝΑΣ</v>
      </c>
      <c r="G25" s="44" t="s">
        <v>182</v>
      </c>
      <c r="H25" s="45" t="s">
        <v>5</v>
      </c>
      <c r="I25" s="44" t="s">
        <v>10</v>
      </c>
      <c r="J25" s="49">
        <v>17</v>
      </c>
      <c r="K25" s="49"/>
      <c r="L25" s="355"/>
      <c r="M25" s="355">
        <v>2</v>
      </c>
      <c r="N25" s="167" t="s">
        <v>314</v>
      </c>
      <c r="O25" s="168" t="s">
        <v>267</v>
      </c>
      <c r="P25" s="168">
        <v>2109704858</v>
      </c>
      <c r="Q25" s="169" t="s">
        <v>206</v>
      </c>
      <c r="R25" s="168"/>
      <c r="S25" s="168"/>
      <c r="T25" s="168"/>
      <c r="U25" s="168"/>
      <c r="V25" s="168"/>
      <c r="W25" s="170"/>
      <c r="X25" s="170"/>
    </row>
    <row r="26" spans="1:24" ht="15" customHeight="1" thickTop="1" x14ac:dyDescent="0.35">
      <c r="A26" s="138" t="s">
        <v>12</v>
      </c>
      <c r="B26" s="3" t="str">
        <f t="shared" si="1"/>
        <v>210</v>
      </c>
      <c r="C26" s="111" t="s">
        <v>96</v>
      </c>
      <c r="D26" s="50" t="s">
        <v>94</v>
      </c>
      <c r="E26" s="36" t="s">
        <v>95</v>
      </c>
      <c r="F26" s="37" t="str">
        <f t="shared" si="0"/>
        <v>Β' ΑΘΗΝΑΣ</v>
      </c>
      <c r="G26" s="38" t="s">
        <v>51</v>
      </c>
      <c r="H26" s="39" t="s">
        <v>3</v>
      </c>
      <c r="I26" s="38" t="s">
        <v>9</v>
      </c>
      <c r="J26" s="48">
        <v>12</v>
      </c>
      <c r="K26" s="48"/>
      <c r="L26" s="48">
        <v>1</v>
      </c>
      <c r="M26" s="48"/>
      <c r="N26" s="156" t="s">
        <v>315</v>
      </c>
      <c r="O26" s="174" t="s">
        <v>273</v>
      </c>
      <c r="P26" s="156" t="s">
        <v>268</v>
      </c>
      <c r="Q26" s="175" t="s">
        <v>207</v>
      </c>
      <c r="R26" s="156"/>
      <c r="S26" s="156"/>
      <c r="T26" s="156"/>
      <c r="U26" s="156"/>
      <c r="V26" s="156"/>
      <c r="W26" s="158"/>
      <c r="X26" s="158"/>
    </row>
    <row r="27" spans="1:24" ht="15" customHeight="1" x14ac:dyDescent="0.35">
      <c r="A27" s="138" t="s">
        <v>12</v>
      </c>
      <c r="B27" s="3" t="str">
        <f t="shared" si="1"/>
        <v>210</v>
      </c>
      <c r="C27" s="111" t="s">
        <v>96</v>
      </c>
      <c r="D27" s="20" t="s">
        <v>94</v>
      </c>
      <c r="E27" s="26" t="s">
        <v>95</v>
      </c>
      <c r="F27" s="27" t="str">
        <f t="shared" si="0"/>
        <v>Β' ΑΘΗΝΑΣ</v>
      </c>
      <c r="G27" s="28" t="s">
        <v>51</v>
      </c>
      <c r="H27" s="29" t="s">
        <v>3</v>
      </c>
      <c r="I27" s="28" t="s">
        <v>10</v>
      </c>
      <c r="J27" s="41">
        <v>17</v>
      </c>
      <c r="K27" s="41">
        <f>SUM(J26:J29)</f>
        <v>113</v>
      </c>
      <c r="L27" s="41"/>
      <c r="M27" s="41">
        <v>2</v>
      </c>
      <c r="N27" s="176" t="s">
        <v>315</v>
      </c>
      <c r="O27" s="177" t="s">
        <v>274</v>
      </c>
      <c r="P27" s="367" t="s">
        <v>268</v>
      </c>
      <c r="Q27" s="178" t="s">
        <v>207</v>
      </c>
      <c r="R27" s="367"/>
      <c r="S27" s="367"/>
      <c r="T27" s="367"/>
      <c r="U27" s="367"/>
      <c r="V27" s="367"/>
      <c r="W27" s="384"/>
      <c r="X27" s="384"/>
    </row>
    <row r="28" spans="1:24" ht="15" customHeight="1" x14ac:dyDescent="0.35">
      <c r="A28" s="138" t="s">
        <v>12</v>
      </c>
      <c r="B28" s="3" t="str">
        <f>LEFT(A28,3)</f>
        <v>210</v>
      </c>
      <c r="C28" s="111" t="s">
        <v>96</v>
      </c>
      <c r="D28" s="20" t="s">
        <v>94</v>
      </c>
      <c r="E28" s="26" t="s">
        <v>95</v>
      </c>
      <c r="F28" s="27" t="str">
        <f>RIGHT(A28,LEN(A28)-5)</f>
        <v>Β' ΑΘΗΝΑΣ</v>
      </c>
      <c r="G28" s="28" t="s">
        <v>51</v>
      </c>
      <c r="H28" s="29" t="s">
        <v>7</v>
      </c>
      <c r="I28" s="28" t="s">
        <v>9</v>
      </c>
      <c r="J28" s="41">
        <v>57</v>
      </c>
      <c r="K28" s="41"/>
      <c r="L28" s="41">
        <v>5</v>
      </c>
      <c r="M28" s="41"/>
      <c r="N28" s="160" t="s">
        <v>315</v>
      </c>
      <c r="O28" s="179" t="s">
        <v>274</v>
      </c>
      <c r="P28" s="368"/>
      <c r="Q28" s="180" t="s">
        <v>207</v>
      </c>
      <c r="R28" s="368"/>
      <c r="S28" s="368"/>
      <c r="T28" s="368"/>
      <c r="U28" s="368"/>
      <c r="V28" s="368"/>
      <c r="W28" s="385"/>
      <c r="X28" s="385"/>
    </row>
    <row r="29" spans="1:24" ht="15" customHeight="1" thickBot="1" x14ac:dyDescent="0.4">
      <c r="A29" s="139" t="s">
        <v>12</v>
      </c>
      <c r="B29" s="5" t="str">
        <f>LEFT(A29,3)</f>
        <v>210</v>
      </c>
      <c r="C29" s="111" t="s">
        <v>96</v>
      </c>
      <c r="D29" s="20" t="s">
        <v>94</v>
      </c>
      <c r="E29" s="31" t="s">
        <v>95</v>
      </c>
      <c r="F29" s="32" t="str">
        <f>RIGHT(A29,LEN(A29)-5)</f>
        <v>Β' ΑΘΗΝΑΣ</v>
      </c>
      <c r="G29" s="28" t="s">
        <v>51</v>
      </c>
      <c r="H29" s="34" t="s">
        <v>7</v>
      </c>
      <c r="I29" s="33" t="s">
        <v>10</v>
      </c>
      <c r="J29" s="47">
        <v>27</v>
      </c>
      <c r="K29" s="47"/>
      <c r="L29" s="47"/>
      <c r="M29" s="47">
        <v>3</v>
      </c>
      <c r="N29" s="181" t="s">
        <v>315</v>
      </c>
      <c r="O29" s="182" t="s">
        <v>274</v>
      </c>
      <c r="P29" s="181" t="s">
        <v>268</v>
      </c>
      <c r="Q29" s="183" t="s">
        <v>207</v>
      </c>
      <c r="R29" s="181"/>
      <c r="S29" s="181"/>
      <c r="T29" s="181"/>
      <c r="U29" s="181"/>
      <c r="V29" s="181"/>
      <c r="W29" s="184"/>
      <c r="X29" s="184"/>
    </row>
    <row r="30" spans="1:24" ht="15" customHeight="1" x14ac:dyDescent="0.35">
      <c r="A30" s="138" t="s">
        <v>12</v>
      </c>
      <c r="B30" s="3" t="str">
        <f t="shared" ref="B30:B33" si="8">LEFT(A30,3)</f>
        <v>210</v>
      </c>
      <c r="C30" s="111" t="s">
        <v>96</v>
      </c>
      <c r="D30" s="152" t="s">
        <v>94</v>
      </c>
      <c r="E30" s="51" t="s">
        <v>95</v>
      </c>
      <c r="F30" s="52" t="str">
        <f t="shared" ref="F30:F33" si="9">RIGHT(A30,LEN(A30)-5)</f>
        <v>Β' ΑΘΗΝΑΣ</v>
      </c>
      <c r="G30" s="53" t="s">
        <v>183</v>
      </c>
      <c r="H30" s="54" t="s">
        <v>5</v>
      </c>
      <c r="I30" s="53" t="s">
        <v>9</v>
      </c>
      <c r="J30" s="55">
        <v>19</v>
      </c>
      <c r="K30" s="55"/>
      <c r="L30" s="55">
        <v>2</v>
      </c>
      <c r="M30" s="55"/>
      <c r="N30" s="185" t="s">
        <v>316</v>
      </c>
      <c r="O30" s="185" t="s">
        <v>269</v>
      </c>
      <c r="P30" s="185" t="s">
        <v>270</v>
      </c>
      <c r="Q30" s="186" t="s">
        <v>208</v>
      </c>
      <c r="R30" s="185"/>
      <c r="S30" s="185"/>
      <c r="T30" s="185"/>
      <c r="U30" s="185"/>
      <c r="V30" s="185"/>
      <c r="W30" s="187"/>
      <c r="X30" s="187"/>
    </row>
    <row r="31" spans="1:24" ht="15" customHeight="1" x14ac:dyDescent="0.35">
      <c r="A31" s="138" t="s">
        <v>12</v>
      </c>
      <c r="B31" s="3" t="str">
        <f t="shared" si="8"/>
        <v>210</v>
      </c>
      <c r="C31" s="111" t="s">
        <v>96</v>
      </c>
      <c r="D31" s="20" t="s">
        <v>94</v>
      </c>
      <c r="E31" s="26" t="s">
        <v>95</v>
      </c>
      <c r="F31" s="27" t="str">
        <f t="shared" si="9"/>
        <v>Β' ΑΘΗΝΑΣ</v>
      </c>
      <c r="G31" s="28" t="s">
        <v>183</v>
      </c>
      <c r="H31" s="29" t="s">
        <v>5</v>
      </c>
      <c r="I31" s="28" t="s">
        <v>10</v>
      </c>
      <c r="J31" s="41">
        <v>11</v>
      </c>
      <c r="K31" s="41">
        <f>SUM(J30:J33)</f>
        <v>109</v>
      </c>
      <c r="L31" s="41"/>
      <c r="M31" s="41">
        <v>2</v>
      </c>
      <c r="N31" s="177" t="s">
        <v>316</v>
      </c>
      <c r="O31" s="369" t="s">
        <v>379</v>
      </c>
      <c r="P31" s="369" t="s">
        <v>270</v>
      </c>
      <c r="Q31" s="188" t="s">
        <v>208</v>
      </c>
      <c r="R31" s="369"/>
      <c r="S31" s="369"/>
      <c r="T31" s="369"/>
      <c r="U31" s="369"/>
      <c r="V31" s="369"/>
      <c r="W31" s="382"/>
      <c r="X31" s="382"/>
    </row>
    <row r="32" spans="1:24" ht="15" customHeight="1" x14ac:dyDescent="0.35">
      <c r="A32" s="140" t="s">
        <v>12</v>
      </c>
      <c r="B32" s="6" t="str">
        <f t="shared" si="8"/>
        <v>210</v>
      </c>
      <c r="C32" s="111" t="s">
        <v>96</v>
      </c>
      <c r="D32" s="20" t="s">
        <v>94</v>
      </c>
      <c r="E32" s="26" t="s">
        <v>95</v>
      </c>
      <c r="F32" s="27" t="str">
        <f t="shared" si="9"/>
        <v>Β' ΑΘΗΝΑΣ</v>
      </c>
      <c r="G32" s="28" t="s">
        <v>183</v>
      </c>
      <c r="H32" s="29" t="s">
        <v>6</v>
      </c>
      <c r="I32" s="28" t="s">
        <v>9</v>
      </c>
      <c r="J32" s="41">
        <v>36</v>
      </c>
      <c r="K32" s="41"/>
      <c r="L32" s="41">
        <v>3</v>
      </c>
      <c r="M32" s="41"/>
      <c r="N32" s="179" t="s">
        <v>316</v>
      </c>
      <c r="O32" s="370"/>
      <c r="P32" s="370"/>
      <c r="Q32" s="189" t="s">
        <v>208</v>
      </c>
      <c r="R32" s="370"/>
      <c r="S32" s="370"/>
      <c r="T32" s="370"/>
      <c r="U32" s="370"/>
      <c r="V32" s="370"/>
      <c r="W32" s="383"/>
      <c r="X32" s="383"/>
    </row>
    <row r="33" spans="1:24" ht="15" customHeight="1" thickBot="1" x14ac:dyDescent="0.4">
      <c r="A33" s="139" t="s">
        <v>12</v>
      </c>
      <c r="B33" s="5" t="str">
        <f t="shared" si="8"/>
        <v>210</v>
      </c>
      <c r="C33" s="111" t="s">
        <v>96</v>
      </c>
      <c r="D33" s="20" t="s">
        <v>94</v>
      </c>
      <c r="E33" s="31" t="s">
        <v>95</v>
      </c>
      <c r="F33" s="56" t="str">
        <f t="shared" si="9"/>
        <v>Β' ΑΘΗΝΑΣ</v>
      </c>
      <c r="G33" s="28" t="s">
        <v>183</v>
      </c>
      <c r="H33" s="57" t="s">
        <v>6</v>
      </c>
      <c r="I33" s="58" t="s">
        <v>10</v>
      </c>
      <c r="J33" s="121">
        <f>44-1</f>
        <v>43</v>
      </c>
      <c r="K33" s="356"/>
      <c r="L33" s="356"/>
      <c r="M33" s="356">
        <v>3</v>
      </c>
      <c r="N33" s="182" t="s">
        <v>316</v>
      </c>
      <c r="O33" s="182" t="s">
        <v>269</v>
      </c>
      <c r="P33" s="182" t="s">
        <v>270</v>
      </c>
      <c r="Q33" s="190" t="s">
        <v>208</v>
      </c>
      <c r="R33" s="182"/>
      <c r="S33" s="182"/>
      <c r="T33" s="182"/>
      <c r="U33" s="182"/>
      <c r="V33" s="182"/>
      <c r="W33" s="191"/>
      <c r="X33" s="191"/>
    </row>
    <row r="34" spans="1:24" ht="15" customHeight="1" x14ac:dyDescent="0.35">
      <c r="A34" s="138" t="s">
        <v>12</v>
      </c>
      <c r="B34" s="3" t="str">
        <f>LEFT(A34,3)</f>
        <v>210</v>
      </c>
      <c r="C34" s="111" t="s">
        <v>96</v>
      </c>
      <c r="D34" s="20" t="s">
        <v>94</v>
      </c>
      <c r="E34" s="51" t="s">
        <v>95</v>
      </c>
      <c r="F34" s="52" t="str">
        <f>RIGHT(A34,LEN(A34)-5)</f>
        <v>Β' ΑΘΗΝΑΣ</v>
      </c>
      <c r="G34" s="53" t="s">
        <v>196</v>
      </c>
      <c r="H34" s="54" t="s">
        <v>4</v>
      </c>
      <c r="I34" s="53" t="s">
        <v>9</v>
      </c>
      <c r="J34" s="55">
        <v>44</v>
      </c>
      <c r="K34" s="55">
        <f>SUM(J34:J35)</f>
        <v>83</v>
      </c>
      <c r="L34" s="55">
        <v>3</v>
      </c>
      <c r="M34" s="55"/>
      <c r="N34" s="192" t="s">
        <v>317</v>
      </c>
      <c r="O34" s="192" t="s">
        <v>271</v>
      </c>
      <c r="P34" s="371" t="s">
        <v>272</v>
      </c>
      <c r="Q34" s="193" t="s">
        <v>209</v>
      </c>
      <c r="R34" s="371"/>
      <c r="S34" s="371"/>
      <c r="T34" s="371"/>
      <c r="U34" s="371"/>
      <c r="V34" s="371"/>
      <c r="W34" s="365"/>
      <c r="X34" s="365"/>
    </row>
    <row r="35" spans="1:24" ht="15" customHeight="1" thickBot="1" x14ac:dyDescent="0.4">
      <c r="A35" s="138" t="s">
        <v>12</v>
      </c>
      <c r="B35" s="3" t="str">
        <f>LEFT(A35,3)</f>
        <v>210</v>
      </c>
      <c r="C35" s="111" t="s">
        <v>96</v>
      </c>
      <c r="D35" s="59" t="s">
        <v>94</v>
      </c>
      <c r="E35" s="42" t="s">
        <v>95</v>
      </c>
      <c r="F35" s="43" t="str">
        <f>RIGHT(A35,LEN(A35)-5)</f>
        <v>Β' ΑΘΗΝΑΣ</v>
      </c>
      <c r="G35" s="44" t="s">
        <v>196</v>
      </c>
      <c r="H35" s="45" t="s">
        <v>4</v>
      </c>
      <c r="I35" s="44" t="s">
        <v>10</v>
      </c>
      <c r="J35" s="46">
        <v>39</v>
      </c>
      <c r="K35" s="46"/>
      <c r="L35" s="46"/>
      <c r="M35" s="46">
        <v>3</v>
      </c>
      <c r="N35" s="194" t="s">
        <v>317</v>
      </c>
      <c r="O35" s="194" t="s">
        <v>271</v>
      </c>
      <c r="P35" s="372"/>
      <c r="Q35" s="195" t="s">
        <v>209</v>
      </c>
      <c r="R35" s="372"/>
      <c r="S35" s="372"/>
      <c r="T35" s="372"/>
      <c r="U35" s="372"/>
      <c r="V35" s="372"/>
      <c r="W35" s="366"/>
      <c r="X35" s="366"/>
    </row>
    <row r="36" spans="1:24" ht="15" customHeight="1" thickTop="1" x14ac:dyDescent="0.35">
      <c r="A36" s="138" t="s">
        <v>45</v>
      </c>
      <c r="B36" s="3" t="str">
        <f t="shared" si="1"/>
        <v>224</v>
      </c>
      <c r="C36" s="111" t="s">
        <v>96</v>
      </c>
      <c r="D36" s="20" t="s">
        <v>97</v>
      </c>
      <c r="E36" s="21" t="s">
        <v>98</v>
      </c>
      <c r="F36" s="22" t="str">
        <f t="shared" si="0"/>
        <v>ΑΝΑΤ. ΑΤΤΙΚΗ</v>
      </c>
      <c r="G36" s="23" t="s">
        <v>52</v>
      </c>
      <c r="H36" s="24" t="s">
        <v>3</v>
      </c>
      <c r="I36" s="23" t="s">
        <v>9</v>
      </c>
      <c r="J36" s="60">
        <v>3</v>
      </c>
      <c r="K36" s="60"/>
      <c r="L36" s="60">
        <v>1</v>
      </c>
      <c r="M36" s="48"/>
      <c r="N36" s="196" t="s">
        <v>318</v>
      </c>
      <c r="O36" s="196" t="s">
        <v>275</v>
      </c>
      <c r="P36" s="196">
        <v>2106047204</v>
      </c>
      <c r="Q36" s="197" t="s">
        <v>210</v>
      </c>
      <c r="R36" s="196"/>
      <c r="S36" s="196"/>
      <c r="T36" s="196"/>
      <c r="U36" s="196"/>
      <c r="V36" s="196"/>
      <c r="W36" s="198"/>
      <c r="X36" s="198"/>
    </row>
    <row r="37" spans="1:24" ht="15" customHeight="1" x14ac:dyDescent="0.35">
      <c r="A37" s="138" t="s">
        <v>45</v>
      </c>
      <c r="B37" s="3" t="str">
        <f t="shared" si="1"/>
        <v>224</v>
      </c>
      <c r="C37" s="111" t="s">
        <v>96</v>
      </c>
      <c r="D37" s="20" t="s">
        <v>97</v>
      </c>
      <c r="E37" s="26" t="s">
        <v>98</v>
      </c>
      <c r="F37" s="27" t="str">
        <f t="shared" si="0"/>
        <v>ΑΝΑΤ. ΑΤΤΙΚΗ</v>
      </c>
      <c r="G37" s="28" t="s">
        <v>52</v>
      </c>
      <c r="H37" s="29" t="s">
        <v>4</v>
      </c>
      <c r="I37" s="28" t="s">
        <v>9</v>
      </c>
      <c r="J37" s="41">
        <v>16</v>
      </c>
      <c r="K37" s="41"/>
      <c r="L37" s="41">
        <v>1</v>
      </c>
      <c r="M37" s="41"/>
      <c r="N37" s="199" t="s">
        <v>318</v>
      </c>
      <c r="O37" s="199" t="s">
        <v>275</v>
      </c>
      <c r="P37" s="199">
        <v>2106047204</v>
      </c>
      <c r="Q37" s="200" t="s">
        <v>210</v>
      </c>
      <c r="R37" s="199"/>
      <c r="S37" s="199"/>
      <c r="T37" s="199"/>
      <c r="U37" s="199"/>
      <c r="V37" s="199"/>
      <c r="W37" s="201"/>
      <c r="X37" s="201"/>
    </row>
    <row r="38" spans="1:24" ht="15" customHeight="1" x14ac:dyDescent="0.35">
      <c r="A38" s="138" t="s">
        <v>45</v>
      </c>
      <c r="B38" s="3" t="str">
        <f t="shared" si="1"/>
        <v>224</v>
      </c>
      <c r="C38" s="111" t="s">
        <v>96</v>
      </c>
      <c r="D38" s="152" t="s">
        <v>97</v>
      </c>
      <c r="E38" s="26" t="s">
        <v>98</v>
      </c>
      <c r="F38" s="27" t="str">
        <f t="shared" si="0"/>
        <v>ΑΝΑΤ. ΑΤΤΙΚΗ</v>
      </c>
      <c r="G38" s="28" t="s">
        <v>52</v>
      </c>
      <c r="H38" s="29" t="s">
        <v>5</v>
      </c>
      <c r="I38" s="28" t="s">
        <v>9</v>
      </c>
      <c r="J38" s="41">
        <v>9</v>
      </c>
      <c r="K38" s="41">
        <f>SUM(J36:J40)</f>
        <v>62</v>
      </c>
      <c r="L38" s="41">
        <v>1</v>
      </c>
      <c r="M38" s="41"/>
      <c r="N38" s="202" t="s">
        <v>318</v>
      </c>
      <c r="O38" s="203" t="s">
        <v>275</v>
      </c>
      <c r="P38" s="202">
        <v>2106047204</v>
      </c>
      <c r="Q38" s="204" t="s">
        <v>210</v>
      </c>
      <c r="R38" s="202"/>
      <c r="S38" s="202"/>
      <c r="T38" s="202"/>
      <c r="U38" s="202"/>
      <c r="V38" s="202"/>
      <c r="W38" s="205"/>
      <c r="X38" s="205"/>
    </row>
    <row r="39" spans="1:24" ht="15" customHeight="1" x14ac:dyDescent="0.35">
      <c r="A39" s="138" t="s">
        <v>45</v>
      </c>
      <c r="B39" s="3" t="str">
        <f t="shared" si="1"/>
        <v>224</v>
      </c>
      <c r="C39" s="111" t="s">
        <v>96</v>
      </c>
      <c r="D39" s="20" t="s">
        <v>97</v>
      </c>
      <c r="E39" s="26" t="s">
        <v>98</v>
      </c>
      <c r="F39" s="27" t="str">
        <f t="shared" si="0"/>
        <v>ΑΝΑΤ. ΑΤΤΙΚΗ</v>
      </c>
      <c r="G39" s="28" t="s">
        <v>52</v>
      </c>
      <c r="H39" s="29" t="s">
        <v>7</v>
      </c>
      <c r="I39" s="28" t="s">
        <v>9</v>
      </c>
      <c r="J39" s="41">
        <v>23</v>
      </c>
      <c r="K39" s="41"/>
      <c r="L39" s="41">
        <v>2</v>
      </c>
      <c r="M39" s="41"/>
      <c r="N39" s="199" t="s">
        <v>318</v>
      </c>
      <c r="O39" s="199" t="s">
        <v>275</v>
      </c>
      <c r="P39" s="199">
        <v>2106047204</v>
      </c>
      <c r="Q39" s="200" t="s">
        <v>210</v>
      </c>
      <c r="R39" s="199"/>
      <c r="S39" s="199"/>
      <c r="T39" s="199"/>
      <c r="U39" s="199"/>
      <c r="V39" s="199"/>
      <c r="W39" s="201"/>
      <c r="X39" s="201"/>
    </row>
    <row r="40" spans="1:24" ht="15" customHeight="1" thickBot="1" x14ac:dyDescent="0.4">
      <c r="A40" s="138" t="s">
        <v>45</v>
      </c>
      <c r="B40" s="3" t="str">
        <f t="shared" si="1"/>
        <v>224</v>
      </c>
      <c r="C40" s="111" t="s">
        <v>96</v>
      </c>
      <c r="D40" s="20" t="s">
        <v>97</v>
      </c>
      <c r="E40" s="42" t="s">
        <v>98</v>
      </c>
      <c r="F40" s="43" t="str">
        <f t="shared" si="0"/>
        <v>ΑΝΑΤ. ΑΤΤΙΚΗ</v>
      </c>
      <c r="G40" s="44" t="s">
        <v>52</v>
      </c>
      <c r="H40" s="45" t="s">
        <v>6</v>
      </c>
      <c r="I40" s="44" t="s">
        <v>9</v>
      </c>
      <c r="J40" s="46">
        <v>11</v>
      </c>
      <c r="K40" s="46"/>
      <c r="L40" s="46">
        <v>1</v>
      </c>
      <c r="M40" s="46"/>
      <c r="N40" s="206" t="s">
        <v>318</v>
      </c>
      <c r="O40" s="206" t="s">
        <v>275</v>
      </c>
      <c r="P40" s="206">
        <v>2106047204</v>
      </c>
      <c r="Q40" s="207" t="s">
        <v>210</v>
      </c>
      <c r="R40" s="206"/>
      <c r="S40" s="206"/>
      <c r="T40" s="206"/>
      <c r="U40" s="206"/>
      <c r="V40" s="206"/>
      <c r="W40" s="208"/>
      <c r="X40" s="208"/>
    </row>
    <row r="41" spans="1:24" ht="15" customHeight="1" thickTop="1" x14ac:dyDescent="0.35">
      <c r="A41" s="138" t="s">
        <v>46</v>
      </c>
      <c r="B41" s="3" t="str">
        <f t="shared" si="1"/>
        <v>227</v>
      </c>
      <c r="C41" s="111" t="s">
        <v>96</v>
      </c>
      <c r="D41" s="50" t="s">
        <v>99</v>
      </c>
      <c r="E41" s="21" t="s">
        <v>100</v>
      </c>
      <c r="F41" s="61" t="str">
        <f t="shared" si="0"/>
        <v>ΔΥΤ. ΑΤΤΙΚΗ</v>
      </c>
      <c r="G41" s="23" t="s">
        <v>53</v>
      </c>
      <c r="H41" s="24" t="s">
        <v>3</v>
      </c>
      <c r="I41" s="23" t="s">
        <v>9</v>
      </c>
      <c r="J41" s="25">
        <v>3</v>
      </c>
      <c r="K41" s="25"/>
      <c r="L41" s="346">
        <v>1</v>
      </c>
      <c r="M41" s="346"/>
      <c r="N41" s="209" t="s">
        <v>353</v>
      </c>
      <c r="O41" s="179" t="s">
        <v>354</v>
      </c>
      <c r="P41" s="179" t="s">
        <v>355</v>
      </c>
      <c r="Q41" s="210" t="s">
        <v>356</v>
      </c>
      <c r="R41" s="179"/>
      <c r="S41" s="179"/>
      <c r="T41" s="179"/>
      <c r="U41" s="179"/>
      <c r="V41" s="179"/>
      <c r="W41" s="211"/>
      <c r="X41" s="211"/>
    </row>
    <row r="42" spans="1:24" ht="15" customHeight="1" x14ac:dyDescent="0.35">
      <c r="A42" s="138" t="s">
        <v>46</v>
      </c>
      <c r="B42" s="3" t="str">
        <f t="shared" si="1"/>
        <v>227</v>
      </c>
      <c r="C42" s="111" t="s">
        <v>96</v>
      </c>
      <c r="D42" s="20" t="s">
        <v>99</v>
      </c>
      <c r="E42" s="26" t="s">
        <v>100</v>
      </c>
      <c r="F42" s="62" t="str">
        <f t="shared" si="0"/>
        <v>ΔΥΤ. ΑΤΤΙΚΗ</v>
      </c>
      <c r="G42" s="28" t="s">
        <v>53</v>
      </c>
      <c r="H42" s="29" t="s">
        <v>4</v>
      </c>
      <c r="I42" s="28" t="s">
        <v>9</v>
      </c>
      <c r="J42" s="30">
        <v>9</v>
      </c>
      <c r="K42" s="30"/>
      <c r="L42" s="347">
        <v>1</v>
      </c>
      <c r="M42" s="347"/>
      <c r="N42" s="209" t="s">
        <v>353</v>
      </c>
      <c r="O42" s="179" t="s">
        <v>354</v>
      </c>
      <c r="P42" s="179" t="s">
        <v>355</v>
      </c>
      <c r="Q42" s="210" t="s">
        <v>356</v>
      </c>
      <c r="R42" s="179"/>
      <c r="S42" s="179"/>
      <c r="T42" s="179"/>
      <c r="U42" s="179"/>
      <c r="V42" s="179"/>
      <c r="W42" s="211"/>
      <c r="X42" s="211"/>
    </row>
    <row r="43" spans="1:24" ht="15" customHeight="1" x14ac:dyDescent="0.35">
      <c r="A43" s="138" t="s">
        <v>46</v>
      </c>
      <c r="B43" s="3" t="str">
        <f t="shared" si="1"/>
        <v>227</v>
      </c>
      <c r="C43" s="111" t="s">
        <v>96</v>
      </c>
      <c r="D43" s="152" t="s">
        <v>99</v>
      </c>
      <c r="E43" s="26" t="s">
        <v>100</v>
      </c>
      <c r="F43" s="62" t="str">
        <f t="shared" si="0"/>
        <v>ΔΥΤ. ΑΤΤΙΚΗ</v>
      </c>
      <c r="G43" s="28" t="s">
        <v>53</v>
      </c>
      <c r="H43" s="29" t="s">
        <v>5</v>
      </c>
      <c r="I43" s="28" t="s">
        <v>9</v>
      </c>
      <c r="J43" s="30">
        <v>8</v>
      </c>
      <c r="K43" s="30">
        <f>SUM(J41:J45)</f>
        <v>70</v>
      </c>
      <c r="L43" s="347">
        <v>1</v>
      </c>
      <c r="M43" s="347"/>
      <c r="N43" s="212" t="s">
        <v>353</v>
      </c>
      <c r="O43" s="213" t="s">
        <v>354</v>
      </c>
      <c r="P43" s="369" t="s">
        <v>355</v>
      </c>
      <c r="Q43" s="214" t="s">
        <v>356</v>
      </c>
      <c r="R43" s="369"/>
      <c r="S43" s="369"/>
      <c r="T43" s="369"/>
      <c r="U43" s="369"/>
      <c r="V43" s="369"/>
      <c r="W43" s="382"/>
      <c r="X43" s="382"/>
    </row>
    <row r="44" spans="1:24" ht="15" customHeight="1" x14ac:dyDescent="0.35">
      <c r="A44" s="138" t="s">
        <v>46</v>
      </c>
      <c r="B44" s="3" t="str">
        <f t="shared" si="1"/>
        <v>227</v>
      </c>
      <c r="C44" s="111" t="s">
        <v>96</v>
      </c>
      <c r="D44" s="20" t="s">
        <v>99</v>
      </c>
      <c r="E44" s="26" t="s">
        <v>100</v>
      </c>
      <c r="F44" s="62" t="str">
        <f t="shared" si="0"/>
        <v>ΔΥΤ. ΑΤΤΙΚΗ</v>
      </c>
      <c r="G44" s="28" t="s">
        <v>53</v>
      </c>
      <c r="H44" s="29" t="s">
        <v>7</v>
      </c>
      <c r="I44" s="28" t="s">
        <v>9</v>
      </c>
      <c r="J44" s="30">
        <v>31</v>
      </c>
      <c r="K44" s="30"/>
      <c r="L44" s="347">
        <v>3</v>
      </c>
      <c r="M44" s="347"/>
      <c r="N44" s="209" t="s">
        <v>353</v>
      </c>
      <c r="O44" s="179" t="s">
        <v>354</v>
      </c>
      <c r="P44" s="370"/>
      <c r="Q44" s="210" t="s">
        <v>356</v>
      </c>
      <c r="R44" s="370"/>
      <c r="S44" s="370"/>
      <c r="T44" s="370"/>
      <c r="U44" s="370"/>
      <c r="V44" s="370"/>
      <c r="W44" s="383"/>
      <c r="X44" s="383"/>
    </row>
    <row r="45" spans="1:24" ht="15" customHeight="1" thickBot="1" x14ac:dyDescent="0.4">
      <c r="A45" s="138" t="s">
        <v>46</v>
      </c>
      <c r="B45" s="3" t="str">
        <f>LEFT(A45,3)</f>
        <v>227</v>
      </c>
      <c r="C45" s="113" t="s">
        <v>96</v>
      </c>
      <c r="D45" s="59" t="s">
        <v>99</v>
      </c>
      <c r="E45" s="42" t="s">
        <v>100</v>
      </c>
      <c r="F45" s="81" t="str">
        <f t="shared" si="0"/>
        <v>ΔΥΤ. ΑΤΤΙΚΗ</v>
      </c>
      <c r="G45" s="44" t="s">
        <v>53</v>
      </c>
      <c r="H45" s="45" t="s">
        <v>6</v>
      </c>
      <c r="I45" s="44" t="s">
        <v>9</v>
      </c>
      <c r="J45" s="49">
        <v>19</v>
      </c>
      <c r="K45" s="49"/>
      <c r="L45" s="355">
        <v>2</v>
      </c>
      <c r="M45" s="355"/>
      <c r="N45" s="215" t="s">
        <v>353</v>
      </c>
      <c r="O45" s="194" t="s">
        <v>354</v>
      </c>
      <c r="P45" s="194" t="s">
        <v>355</v>
      </c>
      <c r="Q45" s="216" t="s">
        <v>356</v>
      </c>
      <c r="R45" s="194"/>
      <c r="S45" s="194"/>
      <c r="T45" s="194"/>
      <c r="U45" s="194"/>
      <c r="V45" s="194"/>
      <c r="W45" s="217"/>
      <c r="X45" s="217"/>
    </row>
    <row r="46" spans="1:24" ht="15" customHeight="1" thickTop="1" x14ac:dyDescent="0.35">
      <c r="A46" s="138" t="s">
        <v>15</v>
      </c>
      <c r="B46" s="3" t="str">
        <f>LEFT(A46,3)</f>
        <v>230</v>
      </c>
      <c r="C46" s="114" t="s">
        <v>96</v>
      </c>
      <c r="D46" s="50" t="s">
        <v>101</v>
      </c>
      <c r="E46" s="118" t="s">
        <v>176</v>
      </c>
      <c r="F46" s="65" t="str">
        <f t="shared" ref="F46:F51" si="10">RIGHT(A50,LEN(A50)-5)</f>
        <v>ΠΕΙΡΑΙΑΣ</v>
      </c>
      <c r="G46" s="66" t="s">
        <v>54</v>
      </c>
      <c r="H46" s="67" t="s">
        <v>4</v>
      </c>
      <c r="I46" s="66" t="s">
        <v>9</v>
      </c>
      <c r="J46" s="68">
        <v>28</v>
      </c>
      <c r="K46" s="68"/>
      <c r="L46" s="68">
        <v>2</v>
      </c>
      <c r="M46" s="68"/>
      <c r="N46" s="218" t="s">
        <v>319</v>
      </c>
      <c r="O46" s="174" t="s">
        <v>350</v>
      </c>
      <c r="P46" s="218">
        <v>2104111992</v>
      </c>
      <c r="Q46" s="219" t="s">
        <v>211</v>
      </c>
      <c r="R46" s="218"/>
      <c r="S46" s="218"/>
      <c r="T46" s="218"/>
      <c r="U46" s="218"/>
      <c r="V46" s="218"/>
      <c r="W46" s="220"/>
      <c r="X46" s="220"/>
    </row>
    <row r="47" spans="1:24" ht="15" customHeight="1" x14ac:dyDescent="0.35">
      <c r="A47" s="138" t="s">
        <v>15</v>
      </c>
      <c r="B47" s="3" t="str">
        <f t="shared" ref="B47:B123" si="11">LEFT(A47,3)</f>
        <v>230</v>
      </c>
      <c r="C47" s="111" t="s">
        <v>96</v>
      </c>
      <c r="D47" s="20" t="s">
        <v>101</v>
      </c>
      <c r="E47" s="69" t="s">
        <v>176</v>
      </c>
      <c r="F47" s="62" t="str">
        <f t="shared" si="10"/>
        <v>ΠΕΙΡΑΙΑΣ</v>
      </c>
      <c r="G47" s="70" t="s">
        <v>54</v>
      </c>
      <c r="H47" s="71" t="s">
        <v>4</v>
      </c>
      <c r="I47" s="70" t="s">
        <v>10</v>
      </c>
      <c r="J47" s="72">
        <v>26</v>
      </c>
      <c r="K47" s="72"/>
      <c r="L47" s="72"/>
      <c r="M47" s="72">
        <v>2</v>
      </c>
      <c r="N47" s="221" t="s">
        <v>319</v>
      </c>
      <c r="O47" s="179" t="s">
        <v>350</v>
      </c>
      <c r="P47" s="221">
        <v>2104111992</v>
      </c>
      <c r="Q47" s="222" t="s">
        <v>211</v>
      </c>
      <c r="R47" s="221"/>
      <c r="S47" s="221"/>
      <c r="T47" s="221"/>
      <c r="U47" s="221"/>
      <c r="V47" s="221"/>
      <c r="W47" s="223"/>
      <c r="X47" s="223"/>
    </row>
    <row r="48" spans="1:24" ht="15" customHeight="1" x14ac:dyDescent="0.35">
      <c r="A48" s="138" t="s">
        <v>15</v>
      </c>
      <c r="B48" s="3" t="str">
        <f>LEFT(A48,3)</f>
        <v>230</v>
      </c>
      <c r="C48" s="111" t="s">
        <v>96</v>
      </c>
      <c r="D48" s="20" t="s">
        <v>101</v>
      </c>
      <c r="E48" s="69" t="s">
        <v>176</v>
      </c>
      <c r="F48" s="62" t="str">
        <f t="shared" si="10"/>
        <v>ΠΕΙΡΑΙΑΣ</v>
      </c>
      <c r="G48" s="70" t="s">
        <v>54</v>
      </c>
      <c r="H48" s="71" t="s">
        <v>5</v>
      </c>
      <c r="I48" s="70" t="s">
        <v>9</v>
      </c>
      <c r="J48" s="72">
        <v>33</v>
      </c>
      <c r="K48" s="72"/>
      <c r="L48" s="72">
        <v>3</v>
      </c>
      <c r="M48" s="72"/>
      <c r="N48" s="224" t="s">
        <v>319</v>
      </c>
      <c r="O48" s="213" t="s">
        <v>350</v>
      </c>
      <c r="P48" s="224">
        <v>2104111992</v>
      </c>
      <c r="Q48" s="225" t="s">
        <v>211</v>
      </c>
      <c r="R48" s="224"/>
      <c r="S48" s="224"/>
      <c r="T48" s="224"/>
      <c r="U48" s="224"/>
      <c r="V48" s="224"/>
      <c r="W48" s="226"/>
      <c r="X48" s="226"/>
    </row>
    <row r="49" spans="1:24" ht="15" customHeight="1" x14ac:dyDescent="0.35">
      <c r="A49" s="138" t="s">
        <v>15</v>
      </c>
      <c r="B49" s="3" t="str">
        <f>LEFT(A49,3)</f>
        <v>230</v>
      </c>
      <c r="C49" s="111" t="s">
        <v>96</v>
      </c>
      <c r="D49" s="20" t="s">
        <v>101</v>
      </c>
      <c r="E49" s="69" t="s">
        <v>176</v>
      </c>
      <c r="F49" s="62" t="str">
        <f t="shared" si="10"/>
        <v>ΠΕΙΡΑΙΑΣ</v>
      </c>
      <c r="G49" s="70" t="s">
        <v>54</v>
      </c>
      <c r="H49" s="71" t="s">
        <v>5</v>
      </c>
      <c r="I49" s="70" t="s">
        <v>10</v>
      </c>
      <c r="J49" s="72">
        <v>1</v>
      </c>
      <c r="K49" s="72">
        <f>SUM(J46:J51)</f>
        <v>164</v>
      </c>
      <c r="L49" s="72"/>
      <c r="M49" s="72">
        <v>1</v>
      </c>
      <c r="N49" s="221" t="s">
        <v>319</v>
      </c>
      <c r="O49" s="179" t="s">
        <v>350</v>
      </c>
      <c r="P49" s="221">
        <v>2104111992</v>
      </c>
      <c r="Q49" s="222" t="s">
        <v>211</v>
      </c>
      <c r="R49" s="221"/>
      <c r="S49" s="221"/>
      <c r="T49" s="221"/>
      <c r="U49" s="221"/>
      <c r="V49" s="221"/>
      <c r="W49" s="223"/>
      <c r="X49" s="223"/>
    </row>
    <row r="50" spans="1:24" ht="15" customHeight="1" x14ac:dyDescent="0.35">
      <c r="A50" s="138" t="s">
        <v>15</v>
      </c>
      <c r="B50" s="3" t="str">
        <f t="shared" si="11"/>
        <v>230</v>
      </c>
      <c r="C50" s="112" t="s">
        <v>96</v>
      </c>
      <c r="D50" s="152" t="s">
        <v>101</v>
      </c>
      <c r="E50" s="69" t="s">
        <v>176</v>
      </c>
      <c r="F50" s="62" t="str">
        <f t="shared" si="10"/>
        <v>ΠΕΙΡΑΙΑΣ</v>
      </c>
      <c r="G50" s="70" t="s">
        <v>54</v>
      </c>
      <c r="H50" s="71" t="s">
        <v>6</v>
      </c>
      <c r="I50" s="70" t="s">
        <v>9</v>
      </c>
      <c r="J50" s="41">
        <v>33</v>
      </c>
      <c r="K50" s="41"/>
      <c r="L50" s="41">
        <v>3</v>
      </c>
      <c r="M50" s="41"/>
      <c r="N50" s="221" t="s">
        <v>319</v>
      </c>
      <c r="O50" s="179" t="s">
        <v>350</v>
      </c>
      <c r="P50" s="221">
        <v>2104111992</v>
      </c>
      <c r="Q50" s="222" t="s">
        <v>211</v>
      </c>
      <c r="R50" s="221"/>
      <c r="S50" s="221"/>
      <c r="T50" s="221"/>
      <c r="U50" s="221"/>
      <c r="V50" s="221"/>
      <c r="W50" s="223"/>
      <c r="X50" s="223"/>
    </row>
    <row r="51" spans="1:24" ht="15" customHeight="1" thickBot="1" x14ac:dyDescent="0.4">
      <c r="A51" s="138" t="s">
        <v>15</v>
      </c>
      <c r="B51" s="3" t="str">
        <f t="shared" si="11"/>
        <v>230</v>
      </c>
      <c r="C51" s="111" t="s">
        <v>96</v>
      </c>
      <c r="D51" s="20" t="s">
        <v>101</v>
      </c>
      <c r="E51" s="73" t="s">
        <v>176</v>
      </c>
      <c r="F51" s="63" t="str">
        <f t="shared" si="10"/>
        <v>ΠΕΙΡΑΙΑΣ</v>
      </c>
      <c r="G51" s="74" t="s">
        <v>54</v>
      </c>
      <c r="H51" s="75" t="s">
        <v>6</v>
      </c>
      <c r="I51" s="74" t="s">
        <v>10</v>
      </c>
      <c r="J51" s="47">
        <v>43</v>
      </c>
      <c r="K51" s="47"/>
      <c r="L51" s="47"/>
      <c r="M51" s="47">
        <v>3</v>
      </c>
      <c r="N51" s="227" t="s">
        <v>319</v>
      </c>
      <c r="O51" s="228" t="s">
        <v>350</v>
      </c>
      <c r="P51" s="227">
        <v>2104111992</v>
      </c>
      <c r="Q51" s="229" t="s">
        <v>211</v>
      </c>
      <c r="R51" s="227"/>
      <c r="S51" s="227"/>
      <c r="T51" s="227"/>
      <c r="U51" s="227"/>
      <c r="V51" s="227"/>
      <c r="W51" s="230"/>
      <c r="X51" s="230"/>
    </row>
    <row r="52" spans="1:24" ht="15" customHeight="1" x14ac:dyDescent="0.35">
      <c r="A52" s="138" t="s">
        <v>15</v>
      </c>
      <c r="B52" s="3" t="str">
        <f t="shared" si="11"/>
        <v>230</v>
      </c>
      <c r="C52" s="111" t="s">
        <v>96</v>
      </c>
      <c r="D52" s="20" t="s">
        <v>101</v>
      </c>
      <c r="E52" s="64" t="s">
        <v>176</v>
      </c>
      <c r="F52" s="76" t="str">
        <f>RIGHT(A46,LEN(A46)-5)</f>
        <v>ΠΕΙΡΑΙΑΣ</v>
      </c>
      <c r="G52" s="77" t="s">
        <v>55</v>
      </c>
      <c r="H52" s="78" t="s">
        <v>3</v>
      </c>
      <c r="I52" s="77" t="s">
        <v>9</v>
      </c>
      <c r="J52" s="79">
        <v>5</v>
      </c>
      <c r="K52" s="79"/>
      <c r="L52" s="79">
        <v>1</v>
      </c>
      <c r="M52" s="79"/>
      <c r="N52" s="231" t="s">
        <v>212</v>
      </c>
      <c r="O52" s="231" t="s">
        <v>351</v>
      </c>
      <c r="P52" s="231">
        <v>2104297425</v>
      </c>
      <c r="Q52" s="232" t="s">
        <v>213</v>
      </c>
      <c r="R52" s="231"/>
      <c r="S52" s="231"/>
      <c r="T52" s="231"/>
      <c r="U52" s="231"/>
      <c r="V52" s="231"/>
      <c r="W52" s="233"/>
      <c r="X52" s="233"/>
    </row>
    <row r="53" spans="1:24" ht="15" customHeight="1" x14ac:dyDescent="0.35">
      <c r="A53" s="138" t="s">
        <v>15</v>
      </c>
      <c r="B53" s="3" t="str">
        <f t="shared" si="11"/>
        <v>230</v>
      </c>
      <c r="C53" s="111" t="s">
        <v>96</v>
      </c>
      <c r="D53" s="20" t="s">
        <v>101</v>
      </c>
      <c r="E53" s="69" t="s">
        <v>176</v>
      </c>
      <c r="F53" s="62" t="str">
        <f>RIGHT(A47,LEN(A47)-5)</f>
        <v>ΠΕΙΡΑΙΑΣ</v>
      </c>
      <c r="G53" s="70" t="s">
        <v>55</v>
      </c>
      <c r="H53" s="71" t="s">
        <v>3</v>
      </c>
      <c r="I53" s="70" t="s">
        <v>10</v>
      </c>
      <c r="J53" s="72">
        <v>13</v>
      </c>
      <c r="K53" s="72">
        <f>SUM(J52:J55)</f>
        <v>150</v>
      </c>
      <c r="L53" s="72"/>
      <c r="M53" s="72">
        <v>1</v>
      </c>
      <c r="N53" s="224" t="s">
        <v>212</v>
      </c>
      <c r="O53" s="224" t="s">
        <v>351</v>
      </c>
      <c r="P53" s="224">
        <v>2104297425</v>
      </c>
      <c r="Q53" s="234" t="s">
        <v>213</v>
      </c>
      <c r="R53" s="224"/>
      <c r="S53" s="224"/>
      <c r="T53" s="224"/>
      <c r="U53" s="224"/>
      <c r="V53" s="224"/>
      <c r="W53" s="226"/>
      <c r="X53" s="226"/>
    </row>
    <row r="54" spans="1:24" ht="15" customHeight="1" x14ac:dyDescent="0.35">
      <c r="A54" s="138" t="s">
        <v>15</v>
      </c>
      <c r="B54" s="3" t="str">
        <f>LEFT(A54,3)</f>
        <v>230</v>
      </c>
      <c r="C54" s="111" t="s">
        <v>96</v>
      </c>
      <c r="D54" s="20" t="s">
        <v>101</v>
      </c>
      <c r="E54" s="69" t="s">
        <v>176</v>
      </c>
      <c r="F54" s="62" t="str">
        <f>RIGHT(A48,LEN(A48)-5)</f>
        <v>ΠΕΙΡΑΙΑΣ</v>
      </c>
      <c r="G54" s="70" t="s">
        <v>55</v>
      </c>
      <c r="H54" s="71" t="s">
        <v>7</v>
      </c>
      <c r="I54" s="70" t="s">
        <v>9</v>
      </c>
      <c r="J54" s="41">
        <v>91</v>
      </c>
      <c r="K54" s="41"/>
      <c r="L54" s="41">
        <v>8</v>
      </c>
      <c r="M54" s="41"/>
      <c r="N54" s="221" t="s">
        <v>212</v>
      </c>
      <c r="O54" s="221" t="s">
        <v>351</v>
      </c>
      <c r="P54" s="221">
        <v>2104297425</v>
      </c>
      <c r="Q54" s="235" t="s">
        <v>213</v>
      </c>
      <c r="R54" s="221"/>
      <c r="S54" s="221"/>
      <c r="T54" s="221"/>
      <c r="U54" s="221"/>
      <c r="V54" s="221"/>
      <c r="W54" s="223"/>
      <c r="X54" s="223"/>
    </row>
    <row r="55" spans="1:24" ht="15" customHeight="1" thickBot="1" x14ac:dyDescent="0.4">
      <c r="A55" s="138" t="s">
        <v>15</v>
      </c>
      <c r="B55" s="3" t="str">
        <f>LEFT(A55,3)</f>
        <v>230</v>
      </c>
      <c r="C55" s="113" t="s">
        <v>96</v>
      </c>
      <c r="D55" s="59" t="s">
        <v>101</v>
      </c>
      <c r="E55" s="80" t="s">
        <v>176</v>
      </c>
      <c r="F55" s="81" t="str">
        <f>RIGHT(A49,LEN(A49)-5)</f>
        <v>ΠΕΙΡΑΙΑΣ</v>
      </c>
      <c r="G55" s="82" t="s">
        <v>55</v>
      </c>
      <c r="H55" s="83" t="s">
        <v>7</v>
      </c>
      <c r="I55" s="82" t="s">
        <v>10</v>
      </c>
      <c r="J55" s="46">
        <v>41</v>
      </c>
      <c r="K55" s="46"/>
      <c r="L55" s="46"/>
      <c r="M55" s="46">
        <v>5</v>
      </c>
      <c r="N55" s="236" t="s">
        <v>212</v>
      </c>
      <c r="O55" s="236" t="s">
        <v>351</v>
      </c>
      <c r="P55" s="236">
        <v>2104297425</v>
      </c>
      <c r="Q55" s="237" t="s">
        <v>213</v>
      </c>
      <c r="R55" s="236"/>
      <c r="S55" s="236"/>
      <c r="T55" s="236"/>
      <c r="U55" s="236"/>
      <c r="V55" s="236"/>
      <c r="W55" s="238"/>
      <c r="X55" s="238"/>
    </row>
    <row r="56" spans="1:24" ht="15" customHeight="1" thickTop="1" x14ac:dyDescent="0.35">
      <c r="A56" s="138" t="s">
        <v>16</v>
      </c>
      <c r="B56" s="3" t="str">
        <f t="shared" si="11"/>
        <v>236</v>
      </c>
      <c r="C56" s="114" t="s">
        <v>106</v>
      </c>
      <c r="D56" s="50" t="s">
        <v>102</v>
      </c>
      <c r="E56" s="36" t="s">
        <v>103</v>
      </c>
      <c r="F56" s="37" t="str">
        <f t="shared" si="0"/>
        <v>ΛΕΣΒΟΣ</v>
      </c>
      <c r="G56" s="38" t="s">
        <v>56</v>
      </c>
      <c r="H56" s="39" t="s">
        <v>3</v>
      </c>
      <c r="I56" s="38" t="s">
        <v>9</v>
      </c>
      <c r="J56" s="68">
        <v>6</v>
      </c>
      <c r="K56" s="68"/>
      <c r="L56" s="68">
        <v>1</v>
      </c>
      <c r="M56" s="68"/>
      <c r="N56" s="218" t="s">
        <v>337</v>
      </c>
      <c r="O56" s="218" t="s">
        <v>352</v>
      </c>
      <c r="P56" s="218">
        <v>2251027727</v>
      </c>
      <c r="Q56" s="219" t="s">
        <v>214</v>
      </c>
      <c r="R56" s="218"/>
      <c r="S56" s="218"/>
      <c r="T56" s="218"/>
      <c r="U56" s="218"/>
      <c r="V56" s="218"/>
      <c r="W56" s="220"/>
      <c r="X56" s="220"/>
    </row>
    <row r="57" spans="1:24" ht="15" customHeight="1" x14ac:dyDescent="0.35">
      <c r="A57" s="138" t="s">
        <v>16</v>
      </c>
      <c r="B57" s="3" t="str">
        <f t="shared" si="11"/>
        <v>236</v>
      </c>
      <c r="C57" s="111" t="s">
        <v>106</v>
      </c>
      <c r="D57" s="20" t="s">
        <v>102</v>
      </c>
      <c r="E57" s="26" t="s">
        <v>103</v>
      </c>
      <c r="F57" s="27" t="str">
        <f>RIGHT(A57,LEN(A57)-5)</f>
        <v>ΛΕΣΒΟΣ</v>
      </c>
      <c r="G57" s="28" t="s">
        <v>56</v>
      </c>
      <c r="H57" s="29" t="s">
        <v>4</v>
      </c>
      <c r="I57" s="28" t="s">
        <v>9</v>
      </c>
      <c r="J57" s="72">
        <v>18</v>
      </c>
      <c r="K57" s="72"/>
      <c r="L57" s="72">
        <v>2</v>
      </c>
      <c r="M57" s="72"/>
      <c r="N57" s="221" t="s">
        <v>337</v>
      </c>
      <c r="O57" s="221" t="s">
        <v>352</v>
      </c>
      <c r="P57" s="221">
        <v>2251027727</v>
      </c>
      <c r="Q57" s="222" t="s">
        <v>214</v>
      </c>
      <c r="R57" s="221"/>
      <c r="S57" s="221"/>
      <c r="T57" s="221"/>
      <c r="U57" s="221"/>
      <c r="V57" s="221"/>
      <c r="W57" s="223"/>
      <c r="X57" s="223"/>
    </row>
    <row r="58" spans="1:24" ht="15" customHeight="1" x14ac:dyDescent="0.35">
      <c r="A58" s="138" t="s">
        <v>16</v>
      </c>
      <c r="B58" s="3" t="str">
        <f t="shared" si="11"/>
        <v>236</v>
      </c>
      <c r="C58" s="111" t="s">
        <v>106</v>
      </c>
      <c r="D58" s="152" t="s">
        <v>102</v>
      </c>
      <c r="E58" s="26" t="s">
        <v>103</v>
      </c>
      <c r="F58" s="27" t="str">
        <f t="shared" si="0"/>
        <v>ΛΕΣΒΟΣ</v>
      </c>
      <c r="G58" s="28" t="s">
        <v>56</v>
      </c>
      <c r="H58" s="29" t="s">
        <v>5</v>
      </c>
      <c r="I58" s="28" t="s">
        <v>9</v>
      </c>
      <c r="J58" s="72">
        <v>7</v>
      </c>
      <c r="K58" s="72">
        <f>SUM(J56:J61)</f>
        <v>62</v>
      </c>
      <c r="L58" s="72">
        <v>1</v>
      </c>
      <c r="M58" s="72"/>
      <c r="N58" s="224" t="s">
        <v>337</v>
      </c>
      <c r="O58" s="224" t="s">
        <v>352</v>
      </c>
      <c r="P58" s="224">
        <v>2251027727</v>
      </c>
      <c r="Q58" s="225" t="s">
        <v>214</v>
      </c>
      <c r="R58" s="224"/>
      <c r="S58" s="224"/>
      <c r="T58" s="224"/>
      <c r="U58" s="224"/>
      <c r="V58" s="224"/>
      <c r="W58" s="226"/>
      <c r="X58" s="226"/>
    </row>
    <row r="59" spans="1:24" ht="15" customHeight="1" x14ac:dyDescent="0.35">
      <c r="A59" s="138" t="s">
        <v>16</v>
      </c>
      <c r="B59" s="3" t="str">
        <f t="shared" si="11"/>
        <v>236</v>
      </c>
      <c r="C59" s="111" t="s">
        <v>106</v>
      </c>
      <c r="D59" s="20" t="s">
        <v>102</v>
      </c>
      <c r="E59" s="26" t="s">
        <v>103</v>
      </c>
      <c r="F59" s="27" t="str">
        <f t="shared" si="0"/>
        <v>ΛΕΣΒΟΣ</v>
      </c>
      <c r="G59" s="28" t="s">
        <v>56</v>
      </c>
      <c r="H59" s="29" t="s">
        <v>7</v>
      </c>
      <c r="I59" s="28" t="s">
        <v>9</v>
      </c>
      <c r="J59" s="72">
        <v>19</v>
      </c>
      <c r="K59" s="72"/>
      <c r="L59" s="72">
        <v>2</v>
      </c>
      <c r="M59" s="72"/>
      <c r="N59" s="221" t="s">
        <v>337</v>
      </c>
      <c r="O59" s="221" t="s">
        <v>352</v>
      </c>
      <c r="P59" s="221">
        <v>2251027727</v>
      </c>
      <c r="Q59" s="222" t="s">
        <v>214</v>
      </c>
      <c r="R59" s="221"/>
      <c r="S59" s="221"/>
      <c r="T59" s="221"/>
      <c r="U59" s="221"/>
      <c r="V59" s="221"/>
      <c r="W59" s="223"/>
      <c r="X59" s="223"/>
    </row>
    <row r="60" spans="1:24" ht="15" customHeight="1" x14ac:dyDescent="0.35">
      <c r="A60" s="138" t="s">
        <v>16</v>
      </c>
      <c r="B60" s="3" t="str">
        <f t="shared" si="11"/>
        <v>236</v>
      </c>
      <c r="C60" s="111" t="s">
        <v>106</v>
      </c>
      <c r="D60" s="20" t="s">
        <v>102</v>
      </c>
      <c r="E60" s="26" t="s">
        <v>103</v>
      </c>
      <c r="F60" s="27" t="str">
        <f t="shared" si="0"/>
        <v>ΛΕΣΒΟΣ</v>
      </c>
      <c r="G60" s="28" t="s">
        <v>56</v>
      </c>
      <c r="H60" s="29" t="s">
        <v>6</v>
      </c>
      <c r="I60" s="28" t="s">
        <v>9</v>
      </c>
      <c r="J60" s="72">
        <v>8</v>
      </c>
      <c r="K60" s="72"/>
      <c r="L60" s="72">
        <v>1</v>
      </c>
      <c r="M60" s="72"/>
      <c r="N60" s="221" t="s">
        <v>337</v>
      </c>
      <c r="O60" s="221" t="s">
        <v>352</v>
      </c>
      <c r="P60" s="221">
        <v>2251027727</v>
      </c>
      <c r="Q60" s="222" t="s">
        <v>214</v>
      </c>
      <c r="R60" s="221"/>
      <c r="S60" s="221"/>
      <c r="T60" s="221"/>
      <c r="U60" s="221"/>
      <c r="V60" s="221"/>
      <c r="W60" s="223"/>
      <c r="X60" s="223"/>
    </row>
    <row r="61" spans="1:24" ht="15" customHeight="1" thickBot="1" x14ac:dyDescent="0.4">
      <c r="A61" s="138" t="s">
        <v>16</v>
      </c>
      <c r="B61" s="3" t="str">
        <f t="shared" si="11"/>
        <v>236</v>
      </c>
      <c r="C61" s="111" t="s">
        <v>106</v>
      </c>
      <c r="D61" s="59" t="s">
        <v>102</v>
      </c>
      <c r="E61" s="42" t="s">
        <v>103</v>
      </c>
      <c r="F61" s="32" t="str">
        <f t="shared" si="0"/>
        <v>ΛΕΣΒΟΣ</v>
      </c>
      <c r="G61" s="33" t="s">
        <v>56</v>
      </c>
      <c r="H61" s="34" t="s">
        <v>44</v>
      </c>
      <c r="I61" s="33" t="s">
        <v>9</v>
      </c>
      <c r="J61" s="84">
        <v>4</v>
      </c>
      <c r="K61" s="84"/>
      <c r="L61" s="84">
        <v>1</v>
      </c>
      <c r="M61" s="84"/>
      <c r="N61" s="236" t="s">
        <v>337</v>
      </c>
      <c r="O61" s="221" t="s">
        <v>352</v>
      </c>
      <c r="P61" s="236">
        <v>2251027727</v>
      </c>
      <c r="Q61" s="239" t="s">
        <v>214</v>
      </c>
      <c r="R61" s="236"/>
      <c r="S61" s="236"/>
      <c r="T61" s="236"/>
      <c r="U61" s="236"/>
      <c r="V61" s="236"/>
      <c r="W61" s="238"/>
      <c r="X61" s="238"/>
    </row>
    <row r="62" spans="1:24" ht="15" customHeight="1" thickTop="1" x14ac:dyDescent="0.35">
      <c r="A62" s="138" t="s">
        <v>17</v>
      </c>
      <c r="B62" s="3" t="str">
        <f t="shared" si="11"/>
        <v>237</v>
      </c>
      <c r="C62" s="111" t="s">
        <v>106</v>
      </c>
      <c r="D62" s="20" t="s">
        <v>104</v>
      </c>
      <c r="E62" s="36" t="s">
        <v>105</v>
      </c>
      <c r="F62" s="37" t="str">
        <f t="shared" si="0"/>
        <v>ΣΑΜΟΣ</v>
      </c>
      <c r="G62" s="38" t="s">
        <v>57</v>
      </c>
      <c r="H62" s="39" t="s">
        <v>3</v>
      </c>
      <c r="I62" s="38" t="s">
        <v>9</v>
      </c>
      <c r="J62" s="68">
        <v>1</v>
      </c>
      <c r="K62" s="68"/>
      <c r="L62" s="357" t="s">
        <v>195</v>
      </c>
      <c r="M62" s="68"/>
      <c r="N62" s="240" t="s">
        <v>320</v>
      </c>
      <c r="O62" s="240" t="s">
        <v>276</v>
      </c>
      <c r="P62" s="240">
        <v>2273028966</v>
      </c>
      <c r="Q62" s="241" t="s">
        <v>215</v>
      </c>
      <c r="R62" s="240"/>
      <c r="S62" s="240"/>
      <c r="T62" s="240"/>
      <c r="U62" s="240"/>
      <c r="V62" s="240"/>
      <c r="W62" s="242"/>
      <c r="X62" s="242"/>
    </row>
    <row r="63" spans="1:24" ht="15" customHeight="1" x14ac:dyDescent="0.35">
      <c r="A63" s="138" t="s">
        <v>17</v>
      </c>
      <c r="B63" s="3" t="str">
        <f t="shared" si="11"/>
        <v>237</v>
      </c>
      <c r="C63" s="112" t="s">
        <v>106</v>
      </c>
      <c r="D63" s="20" t="s">
        <v>104</v>
      </c>
      <c r="E63" s="26" t="s">
        <v>105</v>
      </c>
      <c r="F63" s="27" t="str">
        <f t="shared" si="0"/>
        <v>ΣΑΜΟΣ</v>
      </c>
      <c r="G63" s="28" t="s">
        <v>57</v>
      </c>
      <c r="H63" s="29" t="s">
        <v>4</v>
      </c>
      <c r="I63" s="28" t="s">
        <v>9</v>
      </c>
      <c r="J63" s="72">
        <v>3</v>
      </c>
      <c r="K63" s="72"/>
      <c r="L63" s="358" t="s">
        <v>195</v>
      </c>
      <c r="M63" s="72"/>
      <c r="N63" s="243" t="s">
        <v>320</v>
      </c>
      <c r="O63" s="243" t="s">
        <v>276</v>
      </c>
      <c r="P63" s="243">
        <v>2273028966</v>
      </c>
      <c r="Q63" s="244" t="s">
        <v>215</v>
      </c>
      <c r="R63" s="243"/>
      <c r="S63" s="243"/>
      <c r="T63" s="243"/>
      <c r="U63" s="243"/>
      <c r="V63" s="243"/>
      <c r="W63" s="245"/>
      <c r="X63" s="245"/>
    </row>
    <row r="64" spans="1:24" ht="15" customHeight="1" x14ac:dyDescent="0.35">
      <c r="A64" s="138" t="s">
        <v>17</v>
      </c>
      <c r="B64" s="3" t="str">
        <f t="shared" si="11"/>
        <v>237</v>
      </c>
      <c r="C64" s="111" t="s">
        <v>106</v>
      </c>
      <c r="D64" s="152" t="s">
        <v>104</v>
      </c>
      <c r="E64" s="26" t="s">
        <v>105</v>
      </c>
      <c r="F64" s="27" t="str">
        <f t="shared" si="0"/>
        <v>ΣΑΜΟΣ</v>
      </c>
      <c r="G64" s="28" t="s">
        <v>57</v>
      </c>
      <c r="H64" s="29" t="s">
        <v>5</v>
      </c>
      <c r="I64" s="28" t="s">
        <v>9</v>
      </c>
      <c r="J64" s="72">
        <v>8</v>
      </c>
      <c r="K64" s="72">
        <f>SUM(J62:J66)</f>
        <v>14</v>
      </c>
      <c r="L64" s="84">
        <v>1</v>
      </c>
      <c r="M64" s="72"/>
      <c r="N64" s="246" t="s">
        <v>320</v>
      </c>
      <c r="O64" s="246" t="s">
        <v>276</v>
      </c>
      <c r="P64" s="246">
        <v>2273028966</v>
      </c>
      <c r="Q64" s="247" t="s">
        <v>215</v>
      </c>
      <c r="R64" s="246"/>
      <c r="S64" s="246"/>
      <c r="T64" s="246"/>
      <c r="U64" s="246"/>
      <c r="V64" s="246"/>
      <c r="W64" s="248"/>
      <c r="X64" s="248"/>
    </row>
    <row r="65" spans="1:24" ht="15" customHeight="1" x14ac:dyDescent="0.35">
      <c r="A65" s="138" t="s">
        <v>17</v>
      </c>
      <c r="B65" s="3" t="str">
        <f t="shared" si="11"/>
        <v>237</v>
      </c>
      <c r="C65" s="111" t="s">
        <v>106</v>
      </c>
      <c r="D65" s="20" t="s">
        <v>104</v>
      </c>
      <c r="E65" s="26" t="s">
        <v>105</v>
      </c>
      <c r="F65" s="27" t="str">
        <f t="shared" si="0"/>
        <v>ΣΑΜΟΣ</v>
      </c>
      <c r="G65" s="28" t="s">
        <v>57</v>
      </c>
      <c r="H65" s="29" t="s">
        <v>7</v>
      </c>
      <c r="I65" s="28" t="s">
        <v>9</v>
      </c>
      <c r="J65" s="72">
        <v>2</v>
      </c>
      <c r="K65" s="72"/>
      <c r="L65" s="72" t="s">
        <v>195</v>
      </c>
      <c r="M65" s="72"/>
      <c r="N65" s="243" t="s">
        <v>320</v>
      </c>
      <c r="O65" s="243" t="s">
        <v>276</v>
      </c>
      <c r="P65" s="243">
        <v>2273028966</v>
      </c>
      <c r="Q65" s="244" t="s">
        <v>215</v>
      </c>
      <c r="R65" s="243"/>
      <c r="S65" s="243"/>
      <c r="T65" s="243"/>
      <c r="U65" s="243"/>
      <c r="V65" s="243"/>
      <c r="W65" s="245"/>
      <c r="X65" s="245"/>
    </row>
    <row r="66" spans="1:24" ht="15" customHeight="1" thickBot="1" x14ac:dyDescent="0.4">
      <c r="A66" s="138" t="s">
        <v>17</v>
      </c>
      <c r="B66" s="3" t="str">
        <f t="shared" si="11"/>
        <v>237</v>
      </c>
      <c r="C66" s="111" t="s">
        <v>106</v>
      </c>
      <c r="D66" s="20" t="s">
        <v>104</v>
      </c>
      <c r="E66" s="42" t="s">
        <v>105</v>
      </c>
      <c r="F66" s="43" t="str">
        <f t="shared" ref="F66:F129" si="12">RIGHT(A66,LEN(A66)-5)</f>
        <v>ΣΑΜΟΣ</v>
      </c>
      <c r="G66" s="44" t="s">
        <v>57</v>
      </c>
      <c r="H66" s="45" t="s">
        <v>6</v>
      </c>
      <c r="I66" s="44" t="s">
        <v>9</v>
      </c>
      <c r="J66" s="85">
        <v>0</v>
      </c>
      <c r="K66" s="85"/>
      <c r="L66" s="359" t="s">
        <v>194</v>
      </c>
      <c r="M66" s="85"/>
      <c r="N66" s="249" t="s">
        <v>320</v>
      </c>
      <c r="O66" s="249" t="s">
        <v>276</v>
      </c>
      <c r="P66" s="249">
        <v>2273028966</v>
      </c>
      <c r="Q66" s="250" t="s">
        <v>215</v>
      </c>
      <c r="R66" s="249"/>
      <c r="S66" s="249"/>
      <c r="T66" s="249"/>
      <c r="U66" s="249"/>
      <c r="V66" s="249"/>
      <c r="W66" s="251"/>
      <c r="X66" s="251"/>
    </row>
    <row r="67" spans="1:24" ht="15" customHeight="1" thickTop="1" x14ac:dyDescent="0.35">
      <c r="A67" s="138" t="s">
        <v>18</v>
      </c>
      <c r="B67" s="3" t="str">
        <f t="shared" ref="B67" si="13">LEFT(A67,3)</f>
        <v>238</v>
      </c>
      <c r="C67" s="111" t="s">
        <v>106</v>
      </c>
      <c r="D67" s="50" t="s">
        <v>107</v>
      </c>
      <c r="E67" s="36" t="s">
        <v>108</v>
      </c>
      <c r="F67" s="22" t="str">
        <f t="shared" si="12"/>
        <v>ΧΙΟΣ</v>
      </c>
      <c r="G67" s="23" t="s">
        <v>58</v>
      </c>
      <c r="H67" s="24" t="s">
        <v>3</v>
      </c>
      <c r="I67" s="23" t="s">
        <v>9</v>
      </c>
      <c r="J67" s="86">
        <v>1</v>
      </c>
      <c r="K67" s="86"/>
      <c r="L67" s="86">
        <v>1</v>
      </c>
      <c r="M67" s="86"/>
      <c r="N67" s="240" t="s">
        <v>216</v>
      </c>
      <c r="O67" s="240" t="s">
        <v>348</v>
      </c>
      <c r="P67" s="240" t="s">
        <v>277</v>
      </c>
      <c r="Q67" s="241" t="s">
        <v>217</v>
      </c>
      <c r="R67" s="240"/>
      <c r="S67" s="240"/>
      <c r="T67" s="240"/>
      <c r="U67" s="240"/>
      <c r="V67" s="240"/>
      <c r="W67" s="242"/>
      <c r="X67" s="242"/>
    </row>
    <row r="68" spans="1:24" ht="15" customHeight="1" x14ac:dyDescent="0.35">
      <c r="A68" s="138" t="s">
        <v>18</v>
      </c>
      <c r="B68" s="3" t="str">
        <f t="shared" si="11"/>
        <v>238</v>
      </c>
      <c r="C68" s="111" t="s">
        <v>106</v>
      </c>
      <c r="D68" s="20" t="s">
        <v>107</v>
      </c>
      <c r="E68" s="26" t="s">
        <v>108</v>
      </c>
      <c r="F68" s="27" t="str">
        <f t="shared" si="12"/>
        <v>ΧΙΟΣ</v>
      </c>
      <c r="G68" s="28" t="s">
        <v>58</v>
      </c>
      <c r="H68" s="29" t="s">
        <v>4</v>
      </c>
      <c r="I68" s="28" t="s">
        <v>9</v>
      </c>
      <c r="J68" s="72">
        <v>32</v>
      </c>
      <c r="K68" s="72"/>
      <c r="L68" s="72">
        <v>2</v>
      </c>
      <c r="M68" s="72"/>
      <c r="N68" s="243" t="s">
        <v>216</v>
      </c>
      <c r="O68" s="243" t="s">
        <v>348</v>
      </c>
      <c r="P68" s="243" t="s">
        <v>277</v>
      </c>
      <c r="Q68" s="244" t="s">
        <v>217</v>
      </c>
      <c r="R68" s="243"/>
      <c r="S68" s="243"/>
      <c r="T68" s="243"/>
      <c r="U68" s="243"/>
      <c r="V68" s="243"/>
      <c r="W68" s="245"/>
      <c r="X68" s="245"/>
    </row>
    <row r="69" spans="1:24" ht="15" customHeight="1" x14ac:dyDescent="0.35">
      <c r="A69" s="138" t="s">
        <v>18</v>
      </c>
      <c r="B69" s="3" t="str">
        <f t="shared" si="11"/>
        <v>238</v>
      </c>
      <c r="C69" s="111" t="s">
        <v>106</v>
      </c>
      <c r="D69" s="152" t="s">
        <v>107</v>
      </c>
      <c r="E69" s="26" t="s">
        <v>108</v>
      </c>
      <c r="F69" s="27" t="str">
        <f t="shared" si="12"/>
        <v>ΧΙΟΣ</v>
      </c>
      <c r="G69" s="28" t="s">
        <v>58</v>
      </c>
      <c r="H69" s="29" t="s">
        <v>5</v>
      </c>
      <c r="I69" s="28" t="s">
        <v>9</v>
      </c>
      <c r="J69" s="72">
        <v>2</v>
      </c>
      <c r="K69" s="72">
        <f>SUM(J67:J71)</f>
        <v>56</v>
      </c>
      <c r="L69" s="72">
        <v>1</v>
      </c>
      <c r="M69" s="72"/>
      <c r="N69" s="246" t="s">
        <v>216</v>
      </c>
      <c r="O69" s="246" t="s">
        <v>348</v>
      </c>
      <c r="P69" s="373" t="s">
        <v>277</v>
      </c>
      <c r="Q69" s="247" t="s">
        <v>217</v>
      </c>
      <c r="R69" s="373"/>
      <c r="S69" s="373"/>
      <c r="T69" s="373"/>
      <c r="U69" s="373"/>
      <c r="V69" s="373"/>
      <c r="W69" s="386"/>
      <c r="X69" s="386"/>
    </row>
    <row r="70" spans="1:24" ht="15" customHeight="1" x14ac:dyDescent="0.35">
      <c r="A70" s="138" t="s">
        <v>18</v>
      </c>
      <c r="B70" s="3" t="str">
        <f t="shared" si="11"/>
        <v>238</v>
      </c>
      <c r="C70" s="111" t="s">
        <v>106</v>
      </c>
      <c r="D70" s="20" t="s">
        <v>107</v>
      </c>
      <c r="E70" s="26" t="s">
        <v>108</v>
      </c>
      <c r="F70" s="27" t="str">
        <f t="shared" si="12"/>
        <v>ΧΙΟΣ</v>
      </c>
      <c r="G70" s="28" t="s">
        <v>58</v>
      </c>
      <c r="H70" s="29" t="s">
        <v>7</v>
      </c>
      <c r="I70" s="28" t="s">
        <v>9</v>
      </c>
      <c r="J70" s="72">
        <v>18</v>
      </c>
      <c r="K70" s="72"/>
      <c r="L70" s="72">
        <v>2</v>
      </c>
      <c r="M70" s="72"/>
      <c r="N70" s="243" t="s">
        <v>216</v>
      </c>
      <c r="O70" s="243" t="s">
        <v>348</v>
      </c>
      <c r="P70" s="368"/>
      <c r="Q70" s="244" t="s">
        <v>217</v>
      </c>
      <c r="R70" s="368"/>
      <c r="S70" s="368"/>
      <c r="T70" s="368"/>
      <c r="U70" s="368"/>
      <c r="V70" s="368"/>
      <c r="W70" s="385"/>
      <c r="X70" s="385"/>
    </row>
    <row r="71" spans="1:24" ht="15" customHeight="1" thickBot="1" x14ac:dyDescent="0.4">
      <c r="A71" s="141" t="s">
        <v>18</v>
      </c>
      <c r="B71" s="7" t="str">
        <f t="shared" si="11"/>
        <v>238</v>
      </c>
      <c r="C71" s="113" t="s">
        <v>106</v>
      </c>
      <c r="D71" s="59" t="s">
        <v>107</v>
      </c>
      <c r="E71" s="42" t="s">
        <v>108</v>
      </c>
      <c r="F71" s="43" t="str">
        <f t="shared" si="12"/>
        <v>ΧΙΟΣ</v>
      </c>
      <c r="G71" s="44" t="s">
        <v>58</v>
      </c>
      <c r="H71" s="45" t="s">
        <v>6</v>
      </c>
      <c r="I71" s="44" t="s">
        <v>9</v>
      </c>
      <c r="J71" s="85">
        <v>3</v>
      </c>
      <c r="K71" s="85"/>
      <c r="L71" s="85">
        <v>1</v>
      </c>
      <c r="M71" s="85"/>
      <c r="N71" s="249" t="s">
        <v>216</v>
      </c>
      <c r="O71" s="249" t="s">
        <v>348</v>
      </c>
      <c r="P71" s="249" t="s">
        <v>277</v>
      </c>
      <c r="Q71" s="250" t="s">
        <v>217</v>
      </c>
      <c r="R71" s="249"/>
      <c r="S71" s="249"/>
      <c r="T71" s="249"/>
      <c r="U71" s="249"/>
      <c r="V71" s="249"/>
      <c r="W71" s="251"/>
      <c r="X71" s="251"/>
    </row>
    <row r="72" spans="1:24" ht="15" customHeight="1" thickTop="1" x14ac:dyDescent="0.35">
      <c r="A72" s="140" t="s">
        <v>59</v>
      </c>
      <c r="B72" s="6" t="str">
        <f t="shared" si="11"/>
        <v>239</v>
      </c>
      <c r="C72" s="115" t="s">
        <v>112</v>
      </c>
      <c r="D72" s="20" t="s">
        <v>109</v>
      </c>
      <c r="E72" s="87" t="s">
        <v>110</v>
      </c>
      <c r="F72" s="22" t="str">
        <f t="shared" si="12"/>
        <v>ΚΥΚΛΑΔΕΣ</v>
      </c>
      <c r="G72" s="23" t="s">
        <v>62</v>
      </c>
      <c r="H72" s="24" t="s">
        <v>3</v>
      </c>
      <c r="I72" s="23" t="s">
        <v>9</v>
      </c>
      <c r="J72" s="86">
        <v>0</v>
      </c>
      <c r="K72" s="86"/>
      <c r="L72" s="86">
        <v>0</v>
      </c>
      <c r="M72" s="86"/>
      <c r="N72" s="218" t="s">
        <v>349</v>
      </c>
      <c r="O72" s="218" t="s">
        <v>278</v>
      </c>
      <c r="P72" s="218">
        <v>2281082040</v>
      </c>
      <c r="Q72" s="219" t="s">
        <v>257</v>
      </c>
      <c r="R72" s="218"/>
      <c r="S72" s="218"/>
      <c r="T72" s="218"/>
      <c r="U72" s="218"/>
      <c r="V72" s="218"/>
      <c r="W72" s="220"/>
      <c r="X72" s="220"/>
    </row>
    <row r="73" spans="1:24" ht="15" customHeight="1" x14ac:dyDescent="0.35">
      <c r="A73" s="138" t="s">
        <v>59</v>
      </c>
      <c r="B73" s="3" t="str">
        <f t="shared" si="11"/>
        <v>239</v>
      </c>
      <c r="C73" s="115" t="s">
        <v>112</v>
      </c>
      <c r="D73" s="20" t="s">
        <v>109</v>
      </c>
      <c r="E73" s="88" t="s">
        <v>110</v>
      </c>
      <c r="F73" s="27" t="str">
        <f t="shared" si="12"/>
        <v>ΚΥΚΛΑΔΕΣ</v>
      </c>
      <c r="G73" s="28" t="s">
        <v>62</v>
      </c>
      <c r="H73" s="29" t="s">
        <v>4</v>
      </c>
      <c r="I73" s="28" t="s">
        <v>9</v>
      </c>
      <c r="J73" s="72">
        <v>5</v>
      </c>
      <c r="K73" s="72"/>
      <c r="L73" s="72">
        <v>1</v>
      </c>
      <c r="M73" s="72"/>
      <c r="N73" s="221" t="s">
        <v>349</v>
      </c>
      <c r="O73" s="221" t="s">
        <v>278</v>
      </c>
      <c r="P73" s="221">
        <v>2281082040</v>
      </c>
      <c r="Q73" s="222" t="s">
        <v>257</v>
      </c>
      <c r="R73" s="221"/>
      <c r="S73" s="221"/>
      <c r="T73" s="221"/>
      <c r="U73" s="221"/>
      <c r="V73" s="221"/>
      <c r="W73" s="223"/>
      <c r="X73" s="223"/>
    </row>
    <row r="74" spans="1:24" ht="15" customHeight="1" x14ac:dyDescent="0.35">
      <c r="A74" s="138" t="s">
        <v>59</v>
      </c>
      <c r="B74" s="3" t="str">
        <f t="shared" ref="B74" si="14">LEFT(A74,3)</f>
        <v>239</v>
      </c>
      <c r="C74" s="115" t="s">
        <v>112</v>
      </c>
      <c r="D74" s="89" t="s">
        <v>109</v>
      </c>
      <c r="E74" s="88" t="s">
        <v>110</v>
      </c>
      <c r="F74" s="27" t="str">
        <f t="shared" si="12"/>
        <v>ΚΥΚΛΑΔΕΣ</v>
      </c>
      <c r="G74" s="28" t="s">
        <v>62</v>
      </c>
      <c r="H74" s="29" t="s">
        <v>5</v>
      </c>
      <c r="I74" s="28" t="s">
        <v>9</v>
      </c>
      <c r="J74" s="72">
        <v>0</v>
      </c>
      <c r="K74" s="72">
        <f>SUM(J72:J76)</f>
        <v>15</v>
      </c>
      <c r="L74" s="72">
        <v>0</v>
      </c>
      <c r="M74" s="72"/>
      <c r="N74" s="221" t="s">
        <v>349</v>
      </c>
      <c r="O74" s="221" t="s">
        <v>278</v>
      </c>
      <c r="P74" s="221">
        <v>2281082040</v>
      </c>
      <c r="Q74" s="222" t="s">
        <v>257</v>
      </c>
      <c r="R74" s="221"/>
      <c r="S74" s="221"/>
      <c r="T74" s="221"/>
      <c r="U74" s="221"/>
      <c r="V74" s="221"/>
      <c r="W74" s="223"/>
      <c r="X74" s="223"/>
    </row>
    <row r="75" spans="1:24" ht="15" customHeight="1" x14ac:dyDescent="0.35">
      <c r="A75" s="138" t="s">
        <v>59</v>
      </c>
      <c r="B75" s="3" t="str">
        <f t="shared" si="11"/>
        <v>239</v>
      </c>
      <c r="C75" s="115" t="s">
        <v>112</v>
      </c>
      <c r="D75" s="20" t="s">
        <v>109</v>
      </c>
      <c r="E75" s="88" t="s">
        <v>110</v>
      </c>
      <c r="F75" s="27" t="str">
        <f t="shared" si="12"/>
        <v>ΚΥΚΛΑΔΕΣ</v>
      </c>
      <c r="G75" s="28" t="s">
        <v>62</v>
      </c>
      <c r="H75" s="29" t="s">
        <v>7</v>
      </c>
      <c r="I75" s="28" t="s">
        <v>9</v>
      </c>
      <c r="J75" s="72">
        <v>7</v>
      </c>
      <c r="K75" s="72"/>
      <c r="L75" s="72">
        <v>1</v>
      </c>
      <c r="M75" s="72"/>
      <c r="N75" s="224" t="s">
        <v>349</v>
      </c>
      <c r="O75" s="224" t="s">
        <v>278</v>
      </c>
      <c r="P75" s="224">
        <v>2281082040</v>
      </c>
      <c r="Q75" s="225" t="s">
        <v>257</v>
      </c>
      <c r="R75" s="224"/>
      <c r="S75" s="224"/>
      <c r="T75" s="224"/>
      <c r="U75" s="224"/>
      <c r="V75" s="224"/>
      <c r="W75" s="226"/>
      <c r="X75" s="226"/>
    </row>
    <row r="76" spans="1:24" ht="15" customHeight="1" thickBot="1" x14ac:dyDescent="0.4">
      <c r="A76" s="138" t="s">
        <v>59</v>
      </c>
      <c r="B76" s="3" t="str">
        <f t="shared" si="11"/>
        <v>239</v>
      </c>
      <c r="C76" s="115" t="s">
        <v>112</v>
      </c>
      <c r="D76" s="59" t="s">
        <v>109</v>
      </c>
      <c r="E76" s="90" t="s">
        <v>110</v>
      </c>
      <c r="F76" s="43" t="str">
        <f t="shared" si="12"/>
        <v>ΚΥΚΛΑΔΕΣ</v>
      </c>
      <c r="G76" s="44" t="s">
        <v>62</v>
      </c>
      <c r="H76" s="45" t="s">
        <v>6</v>
      </c>
      <c r="I76" s="44" t="s">
        <v>9</v>
      </c>
      <c r="J76" s="85">
        <v>3</v>
      </c>
      <c r="K76" s="85"/>
      <c r="L76" s="85">
        <v>1</v>
      </c>
      <c r="M76" s="85"/>
      <c r="N76" s="236" t="s">
        <v>349</v>
      </c>
      <c r="O76" s="236" t="s">
        <v>278</v>
      </c>
      <c r="P76" s="236">
        <v>2281082040</v>
      </c>
      <c r="Q76" s="239" t="s">
        <v>257</v>
      </c>
      <c r="R76" s="236"/>
      <c r="S76" s="236"/>
      <c r="T76" s="236"/>
      <c r="U76" s="236"/>
      <c r="V76" s="236"/>
      <c r="W76" s="238"/>
      <c r="X76" s="238"/>
    </row>
    <row r="77" spans="1:24" ht="15" customHeight="1" thickTop="1" x14ac:dyDescent="0.35">
      <c r="A77" s="138" t="s">
        <v>60</v>
      </c>
      <c r="B77" s="3" t="str">
        <f t="shared" si="11"/>
        <v>244</v>
      </c>
      <c r="C77" s="115" t="s">
        <v>112</v>
      </c>
      <c r="D77" s="91" t="s">
        <v>172</v>
      </c>
      <c r="E77" s="92" t="s">
        <v>111</v>
      </c>
      <c r="F77" s="22" t="str">
        <f t="shared" si="12"/>
        <v>ΔΩΔ/ΝΗΣΟΥ (ΡΟΔΟΣ)</v>
      </c>
      <c r="G77" s="23" t="s">
        <v>63</v>
      </c>
      <c r="H77" s="24" t="s">
        <v>3</v>
      </c>
      <c r="I77" s="23" t="s">
        <v>9</v>
      </c>
      <c r="J77" s="60">
        <v>2</v>
      </c>
      <c r="K77" s="60"/>
      <c r="L77" s="360">
        <v>1</v>
      </c>
      <c r="M77" s="360"/>
      <c r="N77" s="174" t="s">
        <v>321</v>
      </c>
      <c r="O77" s="174" t="s">
        <v>311</v>
      </c>
      <c r="P77" s="174">
        <v>2241063950</v>
      </c>
      <c r="Q77" s="252" t="s">
        <v>258</v>
      </c>
      <c r="R77" s="174"/>
      <c r="S77" s="174"/>
      <c r="T77" s="174"/>
      <c r="U77" s="174"/>
      <c r="V77" s="174"/>
      <c r="W77" s="253"/>
      <c r="X77" s="253"/>
    </row>
    <row r="78" spans="1:24" ht="15" customHeight="1" x14ac:dyDescent="0.35">
      <c r="A78" s="138" t="s">
        <v>60</v>
      </c>
      <c r="B78" s="3" t="str">
        <f t="shared" si="11"/>
        <v>244</v>
      </c>
      <c r="C78" s="115" t="s">
        <v>112</v>
      </c>
      <c r="D78" s="91" t="s">
        <v>172</v>
      </c>
      <c r="E78" s="88" t="s">
        <v>111</v>
      </c>
      <c r="F78" s="27" t="str">
        <f t="shared" si="12"/>
        <v>ΔΩΔ/ΝΗΣΟΥ (ΡΟΔΟΣ)</v>
      </c>
      <c r="G78" s="28" t="s">
        <v>63</v>
      </c>
      <c r="H78" s="29" t="s">
        <v>4</v>
      </c>
      <c r="I78" s="28" t="s">
        <v>9</v>
      </c>
      <c r="J78" s="41">
        <v>9</v>
      </c>
      <c r="K78" s="41"/>
      <c r="L78" s="351">
        <v>1</v>
      </c>
      <c r="M78" s="351"/>
      <c r="N78" s="179" t="s">
        <v>321</v>
      </c>
      <c r="O78" s="179" t="s">
        <v>311</v>
      </c>
      <c r="P78" s="179">
        <v>2241063950</v>
      </c>
      <c r="Q78" s="254" t="s">
        <v>258</v>
      </c>
      <c r="R78" s="179"/>
      <c r="S78" s="179"/>
      <c r="T78" s="179"/>
      <c r="U78" s="179"/>
      <c r="V78" s="179"/>
      <c r="W78" s="211"/>
      <c r="X78" s="211"/>
    </row>
    <row r="79" spans="1:24" ht="15" customHeight="1" x14ac:dyDescent="0.35">
      <c r="A79" s="138" t="s">
        <v>60</v>
      </c>
      <c r="B79" s="3" t="str">
        <f t="shared" si="11"/>
        <v>244</v>
      </c>
      <c r="C79" s="115" t="s">
        <v>112</v>
      </c>
      <c r="D79" s="91" t="s">
        <v>172</v>
      </c>
      <c r="E79" s="88" t="s">
        <v>111</v>
      </c>
      <c r="F79" s="27" t="str">
        <f t="shared" si="12"/>
        <v>ΔΩΔ/ΝΗΣΟΥ (ΡΟΔΟΣ)</v>
      </c>
      <c r="G79" s="28" t="s">
        <v>63</v>
      </c>
      <c r="H79" s="29" t="s">
        <v>5</v>
      </c>
      <c r="I79" s="28" t="s">
        <v>9</v>
      </c>
      <c r="J79" s="41">
        <v>45</v>
      </c>
      <c r="K79" s="41"/>
      <c r="L79" s="351">
        <v>4</v>
      </c>
      <c r="M79" s="351"/>
      <c r="N79" s="213" t="s">
        <v>382</v>
      </c>
      <c r="O79" s="213" t="s">
        <v>383</v>
      </c>
      <c r="P79" s="213">
        <v>2241063950</v>
      </c>
      <c r="Q79" s="255" t="s">
        <v>258</v>
      </c>
      <c r="R79" s="213"/>
      <c r="S79" s="213"/>
      <c r="T79" s="213"/>
      <c r="U79" s="213"/>
      <c r="V79" s="213"/>
      <c r="W79" s="256"/>
      <c r="X79" s="256"/>
    </row>
    <row r="80" spans="1:24" ht="15" customHeight="1" x14ac:dyDescent="0.35">
      <c r="A80" s="138" t="s">
        <v>60</v>
      </c>
      <c r="B80" s="3" t="str">
        <f t="shared" si="11"/>
        <v>244</v>
      </c>
      <c r="C80" s="151" t="s">
        <v>112</v>
      </c>
      <c r="D80" s="91" t="s">
        <v>172</v>
      </c>
      <c r="E80" s="88" t="s">
        <v>111</v>
      </c>
      <c r="F80" s="27" t="str">
        <f t="shared" si="12"/>
        <v>ΔΩΔ/ΝΗΣΟΥ (ΡΟΔΟΣ)</v>
      </c>
      <c r="G80" s="28" t="s">
        <v>63</v>
      </c>
      <c r="H80" s="29" t="s">
        <v>7</v>
      </c>
      <c r="I80" s="28" t="s">
        <v>9</v>
      </c>
      <c r="J80" s="41">
        <v>11</v>
      </c>
      <c r="K80" s="41">
        <f>SUM(J77:J82)</f>
        <v>84</v>
      </c>
      <c r="L80" s="351">
        <v>2</v>
      </c>
      <c r="M80" s="351"/>
      <c r="N80" s="179" t="s">
        <v>321</v>
      </c>
      <c r="O80" s="179" t="s">
        <v>311</v>
      </c>
      <c r="P80" s="179">
        <v>2241063950</v>
      </c>
      <c r="Q80" s="254" t="s">
        <v>258</v>
      </c>
      <c r="R80" s="179"/>
      <c r="S80" s="179"/>
      <c r="T80" s="179"/>
      <c r="U80" s="179"/>
      <c r="V80" s="179"/>
      <c r="W80" s="211"/>
      <c r="X80" s="211"/>
    </row>
    <row r="81" spans="1:24" ht="15" customHeight="1" x14ac:dyDescent="0.35">
      <c r="A81" s="138" t="s">
        <v>60</v>
      </c>
      <c r="B81" s="3" t="str">
        <f t="shared" si="11"/>
        <v>244</v>
      </c>
      <c r="C81" s="115" t="s">
        <v>112</v>
      </c>
      <c r="D81" s="91" t="s">
        <v>172</v>
      </c>
      <c r="E81" s="88" t="s">
        <v>111</v>
      </c>
      <c r="F81" s="27" t="str">
        <f t="shared" si="12"/>
        <v>ΔΩΔ/ΝΗΣΟΥ (ΡΟΔΟΣ)</v>
      </c>
      <c r="G81" s="28" t="s">
        <v>63</v>
      </c>
      <c r="H81" s="29" t="s">
        <v>6</v>
      </c>
      <c r="I81" s="28" t="s">
        <v>9</v>
      </c>
      <c r="J81" s="41">
        <v>15</v>
      </c>
      <c r="K81" s="41"/>
      <c r="L81" s="351">
        <v>1</v>
      </c>
      <c r="M81" s="351"/>
      <c r="N81" s="179" t="s">
        <v>321</v>
      </c>
      <c r="O81" s="179" t="s">
        <v>311</v>
      </c>
      <c r="P81" s="179">
        <v>2241063950</v>
      </c>
      <c r="Q81" s="254" t="s">
        <v>258</v>
      </c>
      <c r="R81" s="179"/>
      <c r="S81" s="179"/>
      <c r="T81" s="179"/>
      <c r="U81" s="179"/>
      <c r="V81" s="179"/>
      <c r="W81" s="211"/>
      <c r="X81" s="211"/>
    </row>
    <row r="82" spans="1:24" ht="15" customHeight="1" thickBot="1" x14ac:dyDescent="0.4">
      <c r="A82" s="138" t="s">
        <v>60</v>
      </c>
      <c r="B82" s="3" t="str">
        <f t="shared" si="11"/>
        <v>244</v>
      </c>
      <c r="C82" s="115" t="s">
        <v>112</v>
      </c>
      <c r="D82" s="93" t="s">
        <v>172</v>
      </c>
      <c r="E82" s="94" t="s">
        <v>111</v>
      </c>
      <c r="F82" s="32" t="str">
        <f t="shared" si="12"/>
        <v>ΔΩΔ/ΝΗΣΟΥ (ΡΟΔΟΣ)</v>
      </c>
      <c r="G82" s="33" t="s">
        <v>63</v>
      </c>
      <c r="H82" s="34" t="s">
        <v>44</v>
      </c>
      <c r="I82" s="33" t="s">
        <v>9</v>
      </c>
      <c r="J82" s="47">
        <v>2</v>
      </c>
      <c r="K82" s="47"/>
      <c r="L82" s="353">
        <v>1</v>
      </c>
      <c r="M82" s="353"/>
      <c r="N82" s="194" t="s">
        <v>321</v>
      </c>
      <c r="O82" s="194" t="s">
        <v>311</v>
      </c>
      <c r="P82" s="194">
        <v>2241063950</v>
      </c>
      <c r="Q82" s="257" t="s">
        <v>258</v>
      </c>
      <c r="R82" s="194"/>
      <c r="S82" s="194"/>
      <c r="T82" s="194"/>
      <c r="U82" s="194"/>
      <c r="V82" s="194"/>
      <c r="W82" s="217"/>
      <c r="X82" s="217"/>
    </row>
    <row r="83" spans="1:24" ht="15" customHeight="1" thickTop="1" x14ac:dyDescent="0.35">
      <c r="A83" s="138" t="s">
        <v>61</v>
      </c>
      <c r="B83" s="3" t="str">
        <f t="shared" ref="B83" si="15">LEFT(A83,3)</f>
        <v>245</v>
      </c>
      <c r="C83" s="115" t="s">
        <v>112</v>
      </c>
      <c r="D83" s="91" t="s">
        <v>172</v>
      </c>
      <c r="E83" s="95" t="s">
        <v>113</v>
      </c>
      <c r="F83" s="37" t="str">
        <f t="shared" si="12"/>
        <v>ΔΩΔ/ΝΗΣΟΥ (ΚΩΣ)</v>
      </c>
      <c r="G83" s="38" t="s">
        <v>64</v>
      </c>
      <c r="H83" s="39" t="s">
        <v>3</v>
      </c>
      <c r="I83" s="38" t="s">
        <v>9</v>
      </c>
      <c r="J83" s="48">
        <v>1</v>
      </c>
      <c r="K83" s="48"/>
      <c r="L83" s="354" t="s">
        <v>195</v>
      </c>
      <c r="M83" s="354"/>
      <c r="N83" s="174" t="s">
        <v>338</v>
      </c>
      <c r="O83" s="174" t="s">
        <v>259</v>
      </c>
      <c r="P83" s="174">
        <v>2242022025</v>
      </c>
      <c r="Q83" s="258" t="s">
        <v>260</v>
      </c>
      <c r="R83" s="174"/>
      <c r="S83" s="174"/>
      <c r="T83" s="174"/>
      <c r="U83" s="174"/>
      <c r="V83" s="174"/>
      <c r="W83" s="253"/>
      <c r="X83" s="253"/>
    </row>
    <row r="84" spans="1:24" ht="15" customHeight="1" x14ac:dyDescent="0.35">
      <c r="A84" s="138" t="s">
        <v>61</v>
      </c>
      <c r="B84" s="3" t="str">
        <f t="shared" si="11"/>
        <v>245</v>
      </c>
      <c r="C84" s="115" t="s">
        <v>112</v>
      </c>
      <c r="D84" s="91" t="s">
        <v>172</v>
      </c>
      <c r="E84" s="88" t="s">
        <v>113</v>
      </c>
      <c r="F84" s="27" t="str">
        <f t="shared" si="12"/>
        <v>ΔΩΔ/ΝΗΣΟΥ (ΚΩΣ)</v>
      </c>
      <c r="G84" s="28" t="s">
        <v>64</v>
      </c>
      <c r="H84" s="29" t="s">
        <v>4</v>
      </c>
      <c r="I84" s="28" t="s">
        <v>9</v>
      </c>
      <c r="J84" s="72">
        <v>0</v>
      </c>
      <c r="K84" s="72"/>
      <c r="L84" s="72"/>
      <c r="M84" s="72"/>
      <c r="N84" s="179" t="s">
        <v>338</v>
      </c>
      <c r="O84" s="179" t="s">
        <v>259</v>
      </c>
      <c r="P84" s="179">
        <v>2242022025</v>
      </c>
      <c r="Q84" s="259" t="s">
        <v>260</v>
      </c>
      <c r="R84" s="179"/>
      <c r="S84" s="179"/>
      <c r="T84" s="179"/>
      <c r="U84" s="179"/>
      <c r="V84" s="179"/>
      <c r="W84" s="211"/>
      <c r="X84" s="211"/>
    </row>
    <row r="85" spans="1:24" ht="15" customHeight="1" x14ac:dyDescent="0.35">
      <c r="A85" s="138" t="s">
        <v>61</v>
      </c>
      <c r="B85" s="3" t="str">
        <f t="shared" si="11"/>
        <v>245</v>
      </c>
      <c r="C85" s="115" t="s">
        <v>112</v>
      </c>
      <c r="D85" s="91" t="s">
        <v>172</v>
      </c>
      <c r="E85" s="88" t="s">
        <v>113</v>
      </c>
      <c r="F85" s="27" t="str">
        <f t="shared" si="12"/>
        <v>ΔΩΔ/ΝΗΣΟΥ (ΚΩΣ)</v>
      </c>
      <c r="G85" s="28" t="s">
        <v>64</v>
      </c>
      <c r="H85" s="29" t="s">
        <v>5</v>
      </c>
      <c r="I85" s="28" t="s">
        <v>9</v>
      </c>
      <c r="J85" s="72">
        <v>34</v>
      </c>
      <c r="K85" s="72">
        <f>SUM(J83:J87)</f>
        <v>41</v>
      </c>
      <c r="L85" s="72">
        <v>3</v>
      </c>
      <c r="M85" s="72"/>
      <c r="N85" s="213" t="s">
        <v>338</v>
      </c>
      <c r="O85" s="213" t="s">
        <v>259</v>
      </c>
      <c r="P85" s="213">
        <v>2242022025</v>
      </c>
      <c r="Q85" s="260" t="s">
        <v>260</v>
      </c>
      <c r="R85" s="213"/>
      <c r="S85" s="213"/>
      <c r="T85" s="213"/>
      <c r="U85" s="213"/>
      <c r="V85" s="213"/>
      <c r="W85" s="256"/>
      <c r="X85" s="256"/>
    </row>
    <row r="86" spans="1:24" ht="15" customHeight="1" x14ac:dyDescent="0.35">
      <c r="A86" s="138" t="s">
        <v>61</v>
      </c>
      <c r="B86" s="3" t="str">
        <f t="shared" si="11"/>
        <v>245</v>
      </c>
      <c r="C86" s="115" t="s">
        <v>112</v>
      </c>
      <c r="D86" s="91" t="s">
        <v>172</v>
      </c>
      <c r="E86" s="88" t="s">
        <v>113</v>
      </c>
      <c r="F86" s="27" t="str">
        <f t="shared" si="12"/>
        <v>ΔΩΔ/ΝΗΣΟΥ (ΚΩΣ)</v>
      </c>
      <c r="G86" s="28" t="s">
        <v>64</v>
      </c>
      <c r="H86" s="29" t="s">
        <v>7</v>
      </c>
      <c r="I86" s="28" t="s">
        <v>9</v>
      </c>
      <c r="J86" s="72">
        <v>2</v>
      </c>
      <c r="K86" s="72"/>
      <c r="L86" s="72">
        <v>1</v>
      </c>
      <c r="M86" s="72"/>
      <c r="N86" s="179" t="s">
        <v>338</v>
      </c>
      <c r="O86" s="179" t="s">
        <v>259</v>
      </c>
      <c r="P86" s="179">
        <v>2242022025</v>
      </c>
      <c r="Q86" s="259" t="s">
        <v>260</v>
      </c>
      <c r="R86" s="179"/>
      <c r="S86" s="179"/>
      <c r="T86" s="179"/>
      <c r="U86" s="179"/>
      <c r="V86" s="179"/>
      <c r="W86" s="211"/>
      <c r="X86" s="211"/>
    </row>
    <row r="87" spans="1:24" ht="15" customHeight="1" thickBot="1" x14ac:dyDescent="0.4">
      <c r="A87" s="138" t="s">
        <v>61</v>
      </c>
      <c r="B87" s="3" t="str">
        <f t="shared" si="11"/>
        <v>245</v>
      </c>
      <c r="C87" s="115" t="s">
        <v>112</v>
      </c>
      <c r="D87" s="91" t="s">
        <v>172</v>
      </c>
      <c r="E87" s="94" t="s">
        <v>113</v>
      </c>
      <c r="F87" s="43" t="str">
        <f t="shared" si="12"/>
        <v>ΔΩΔ/ΝΗΣΟΥ (ΚΩΣ)</v>
      </c>
      <c r="G87" s="44" t="s">
        <v>64</v>
      </c>
      <c r="H87" s="45" t="s">
        <v>6</v>
      </c>
      <c r="I87" s="44" t="s">
        <v>9</v>
      </c>
      <c r="J87" s="85">
        <v>4</v>
      </c>
      <c r="K87" s="85"/>
      <c r="L87" s="85">
        <v>1</v>
      </c>
      <c r="M87" s="85"/>
      <c r="N87" s="194" t="s">
        <v>338</v>
      </c>
      <c r="O87" s="194" t="s">
        <v>259</v>
      </c>
      <c r="P87" s="194">
        <v>2242022025</v>
      </c>
      <c r="Q87" s="261" t="s">
        <v>260</v>
      </c>
      <c r="R87" s="194"/>
      <c r="S87" s="194"/>
      <c r="T87" s="194"/>
      <c r="U87" s="194"/>
      <c r="V87" s="194"/>
      <c r="W87" s="217"/>
      <c r="X87" s="217"/>
    </row>
    <row r="88" spans="1:24" ht="15" customHeight="1" thickTop="1" x14ac:dyDescent="0.35">
      <c r="A88" s="138" t="s">
        <v>173</v>
      </c>
      <c r="B88" s="3" t="str">
        <f>LEFT(A88,3)</f>
        <v>365</v>
      </c>
      <c r="C88" s="115" t="s">
        <v>112</v>
      </c>
      <c r="D88" s="91" t="s">
        <v>172</v>
      </c>
      <c r="E88" s="95" t="s">
        <v>114</v>
      </c>
      <c r="F88" s="22" t="str">
        <f t="shared" si="12"/>
        <v>ΔΩΔ/ΝΗΣΟΥ (ΚΑΛΥΜΝΟΣ)</v>
      </c>
      <c r="G88" s="23" t="s">
        <v>89</v>
      </c>
      <c r="H88" s="24" t="s">
        <v>3</v>
      </c>
      <c r="I88" s="23" t="s">
        <v>9</v>
      </c>
      <c r="J88" s="86">
        <v>0</v>
      </c>
      <c r="K88" s="86"/>
      <c r="L88" s="86">
        <v>0</v>
      </c>
      <c r="M88" s="86"/>
      <c r="N88" s="218" t="s">
        <v>339</v>
      </c>
      <c r="O88" s="218" t="s">
        <v>344</v>
      </c>
      <c r="P88" s="218">
        <v>2243028992</v>
      </c>
      <c r="Q88" s="219" t="s">
        <v>261</v>
      </c>
      <c r="R88" s="218"/>
      <c r="S88" s="218"/>
      <c r="T88" s="218"/>
      <c r="U88" s="218"/>
      <c r="V88" s="218"/>
      <c r="W88" s="220"/>
      <c r="X88" s="220"/>
    </row>
    <row r="89" spans="1:24" ht="15" customHeight="1" x14ac:dyDescent="0.35">
      <c r="A89" s="138" t="s">
        <v>173</v>
      </c>
      <c r="B89" s="3" t="str">
        <f>LEFT(A89,3)</f>
        <v>365</v>
      </c>
      <c r="C89" s="115" t="s">
        <v>112</v>
      </c>
      <c r="D89" s="91" t="s">
        <v>172</v>
      </c>
      <c r="E89" s="88" t="s">
        <v>114</v>
      </c>
      <c r="F89" s="27" t="str">
        <f t="shared" si="12"/>
        <v>ΔΩΔ/ΝΗΣΟΥ (ΚΑΛΥΜΝΟΣ)</v>
      </c>
      <c r="G89" s="28" t="s">
        <v>89</v>
      </c>
      <c r="H89" s="29" t="s">
        <v>4</v>
      </c>
      <c r="I89" s="28" t="s">
        <v>9</v>
      </c>
      <c r="J89" s="72">
        <v>5</v>
      </c>
      <c r="K89" s="72"/>
      <c r="L89" s="72">
        <v>1</v>
      </c>
      <c r="M89" s="72"/>
      <c r="N89" s="221" t="s">
        <v>339</v>
      </c>
      <c r="O89" s="221" t="s">
        <v>344</v>
      </c>
      <c r="P89" s="221">
        <v>2243028992</v>
      </c>
      <c r="Q89" s="222" t="s">
        <v>261</v>
      </c>
      <c r="R89" s="221"/>
      <c r="S89" s="221"/>
      <c r="T89" s="221"/>
      <c r="U89" s="221"/>
      <c r="V89" s="221"/>
      <c r="W89" s="223"/>
      <c r="X89" s="223"/>
    </row>
    <row r="90" spans="1:24" ht="15" customHeight="1" x14ac:dyDescent="0.35">
      <c r="A90" s="138" t="s">
        <v>173</v>
      </c>
      <c r="B90" s="3" t="str">
        <f>LEFT(A90,3)</f>
        <v>365</v>
      </c>
      <c r="C90" s="115" t="s">
        <v>112</v>
      </c>
      <c r="D90" s="91" t="s">
        <v>172</v>
      </c>
      <c r="E90" s="88" t="s">
        <v>114</v>
      </c>
      <c r="F90" s="27" t="str">
        <f t="shared" si="12"/>
        <v>ΔΩΔ/ΝΗΣΟΥ (ΚΑΛΥΜΝΟΣ)</v>
      </c>
      <c r="G90" s="28" t="s">
        <v>89</v>
      </c>
      <c r="H90" s="29" t="s">
        <v>5</v>
      </c>
      <c r="I90" s="28" t="s">
        <v>9</v>
      </c>
      <c r="J90" s="72">
        <v>2</v>
      </c>
      <c r="K90" s="72">
        <f>SUM(J88:J92)</f>
        <v>12</v>
      </c>
      <c r="L90" s="84" t="s">
        <v>195</v>
      </c>
      <c r="M90" s="72"/>
      <c r="N90" s="224" t="s">
        <v>339</v>
      </c>
      <c r="O90" s="224" t="s">
        <v>344</v>
      </c>
      <c r="P90" s="224">
        <v>2243028992</v>
      </c>
      <c r="Q90" s="225" t="s">
        <v>261</v>
      </c>
      <c r="R90" s="224"/>
      <c r="S90" s="224"/>
      <c r="T90" s="224"/>
      <c r="U90" s="224"/>
      <c r="V90" s="224"/>
      <c r="W90" s="226"/>
      <c r="X90" s="226"/>
    </row>
    <row r="91" spans="1:24" ht="15" customHeight="1" x14ac:dyDescent="0.35">
      <c r="A91" s="138" t="s">
        <v>173</v>
      </c>
      <c r="B91" s="3" t="str">
        <f>LEFT(A91,3)</f>
        <v>365</v>
      </c>
      <c r="C91" s="115" t="s">
        <v>112</v>
      </c>
      <c r="D91" s="91" t="s">
        <v>172</v>
      </c>
      <c r="E91" s="88" t="s">
        <v>114</v>
      </c>
      <c r="F91" s="27" t="str">
        <f t="shared" si="12"/>
        <v>ΔΩΔ/ΝΗΣΟΥ (ΚΑΛΥΜΝΟΣ)</v>
      </c>
      <c r="G91" s="28" t="s">
        <v>89</v>
      </c>
      <c r="H91" s="29" t="s">
        <v>7</v>
      </c>
      <c r="I91" s="28" t="s">
        <v>9</v>
      </c>
      <c r="J91" s="72">
        <v>3</v>
      </c>
      <c r="K91" s="72"/>
      <c r="L91" s="84" t="s">
        <v>195</v>
      </c>
      <c r="M91" s="72"/>
      <c r="N91" s="221" t="s">
        <v>339</v>
      </c>
      <c r="O91" s="221" t="s">
        <v>344</v>
      </c>
      <c r="P91" s="221">
        <v>2243028992</v>
      </c>
      <c r="Q91" s="222" t="s">
        <v>261</v>
      </c>
      <c r="R91" s="221"/>
      <c r="S91" s="221"/>
      <c r="T91" s="221"/>
      <c r="U91" s="221"/>
      <c r="V91" s="221"/>
      <c r="W91" s="223"/>
      <c r="X91" s="223"/>
    </row>
    <row r="92" spans="1:24" ht="15" customHeight="1" thickBot="1" x14ac:dyDescent="0.4">
      <c r="A92" s="138" t="s">
        <v>173</v>
      </c>
      <c r="B92" s="3" t="str">
        <f>LEFT(A92,3)</f>
        <v>365</v>
      </c>
      <c r="C92" s="116" t="s">
        <v>112</v>
      </c>
      <c r="D92" s="96" t="s">
        <v>172</v>
      </c>
      <c r="E92" s="94" t="s">
        <v>114</v>
      </c>
      <c r="F92" s="43" t="str">
        <f t="shared" si="12"/>
        <v>ΔΩΔ/ΝΗΣΟΥ (ΚΑΛΥΜΝΟΣ)</v>
      </c>
      <c r="G92" s="44" t="s">
        <v>89</v>
      </c>
      <c r="H92" s="45" t="s">
        <v>6</v>
      </c>
      <c r="I92" s="44" t="s">
        <v>9</v>
      </c>
      <c r="J92" s="120">
        <f>1+1</f>
        <v>2</v>
      </c>
      <c r="K92" s="85"/>
      <c r="L92" s="85" t="s">
        <v>195</v>
      </c>
      <c r="M92" s="85"/>
      <c r="N92" s="236" t="s">
        <v>339</v>
      </c>
      <c r="O92" s="236" t="s">
        <v>344</v>
      </c>
      <c r="P92" s="236">
        <v>2243028992</v>
      </c>
      <c r="Q92" s="239" t="s">
        <v>261</v>
      </c>
      <c r="R92" s="236"/>
      <c r="S92" s="236"/>
      <c r="T92" s="236"/>
      <c r="U92" s="236"/>
      <c r="V92" s="236"/>
      <c r="W92" s="238"/>
      <c r="X92" s="238"/>
    </row>
    <row r="93" spans="1:24" ht="15" customHeight="1" thickTop="1" x14ac:dyDescent="0.35">
      <c r="A93" s="138" t="s">
        <v>42</v>
      </c>
      <c r="B93" s="3" t="str">
        <f t="shared" si="11"/>
        <v>249</v>
      </c>
      <c r="C93" s="117">
        <v>18</v>
      </c>
      <c r="D93" s="97" t="s">
        <v>115</v>
      </c>
      <c r="E93" s="95" t="s">
        <v>116</v>
      </c>
      <c r="F93" s="37" t="str">
        <f t="shared" si="12"/>
        <v>ΑΧΑΪΑ</v>
      </c>
      <c r="G93" s="38" t="s">
        <v>65</v>
      </c>
      <c r="H93" s="39" t="s">
        <v>4</v>
      </c>
      <c r="I93" s="38" t="s">
        <v>9</v>
      </c>
      <c r="J93" s="68">
        <v>60</v>
      </c>
      <c r="K93" s="68"/>
      <c r="L93" s="68">
        <v>4</v>
      </c>
      <c r="M93" s="68"/>
      <c r="N93" s="174" t="s">
        <v>322</v>
      </c>
      <c r="O93" s="174" t="s">
        <v>279</v>
      </c>
      <c r="P93" s="174">
        <v>2610439241</v>
      </c>
      <c r="Q93" s="252" t="s">
        <v>218</v>
      </c>
      <c r="R93" s="174"/>
      <c r="S93" s="174"/>
      <c r="T93" s="174"/>
      <c r="U93" s="174"/>
      <c r="V93" s="174"/>
      <c r="W93" s="253"/>
      <c r="X93" s="253"/>
    </row>
    <row r="94" spans="1:24" ht="15" customHeight="1" x14ac:dyDescent="0.35">
      <c r="A94" s="138" t="s">
        <v>42</v>
      </c>
      <c r="B94" s="3" t="str">
        <f t="shared" si="11"/>
        <v>249</v>
      </c>
      <c r="C94" s="115" t="s">
        <v>117</v>
      </c>
      <c r="D94" s="91" t="s">
        <v>115</v>
      </c>
      <c r="E94" s="88" t="s">
        <v>116</v>
      </c>
      <c r="F94" s="27" t="str">
        <f t="shared" si="12"/>
        <v>ΑΧΑΪΑ</v>
      </c>
      <c r="G94" s="28" t="s">
        <v>65</v>
      </c>
      <c r="H94" s="29" t="s">
        <v>4</v>
      </c>
      <c r="I94" s="28" t="s">
        <v>10</v>
      </c>
      <c r="J94" s="72">
        <v>21</v>
      </c>
      <c r="K94" s="72">
        <f>SUM(J93:J95)</f>
        <v>133</v>
      </c>
      <c r="L94" s="72"/>
      <c r="M94" s="72">
        <v>2</v>
      </c>
      <c r="N94" s="177" t="s">
        <v>322</v>
      </c>
      <c r="O94" s="177" t="s">
        <v>279</v>
      </c>
      <c r="P94" s="177">
        <v>2610439241</v>
      </c>
      <c r="Q94" s="255" t="s">
        <v>218</v>
      </c>
      <c r="R94" s="177"/>
      <c r="S94" s="177"/>
      <c r="T94" s="177"/>
      <c r="U94" s="177"/>
      <c r="V94" s="177"/>
      <c r="W94" s="262"/>
      <c r="X94" s="262"/>
    </row>
    <row r="95" spans="1:24" ht="15" customHeight="1" thickBot="1" x14ac:dyDescent="0.4">
      <c r="A95" s="138" t="s">
        <v>42</v>
      </c>
      <c r="B95" s="3" t="str">
        <f>LEFT(A95,3)</f>
        <v>249</v>
      </c>
      <c r="C95" s="115" t="s">
        <v>117</v>
      </c>
      <c r="D95" s="91" t="s">
        <v>115</v>
      </c>
      <c r="E95" s="98" t="s">
        <v>116</v>
      </c>
      <c r="F95" s="56" t="str">
        <f>RIGHT(A95,LEN(A95)-5)</f>
        <v>ΑΧΑΪΑ</v>
      </c>
      <c r="G95" s="58" t="s">
        <v>65</v>
      </c>
      <c r="H95" s="57" t="s">
        <v>7</v>
      </c>
      <c r="I95" s="58" t="s">
        <v>9</v>
      </c>
      <c r="J95" s="99">
        <v>52</v>
      </c>
      <c r="K95" s="99"/>
      <c r="L95" s="99">
        <v>4</v>
      </c>
      <c r="M95" s="99"/>
      <c r="N95" s="182" t="s">
        <v>322</v>
      </c>
      <c r="O95" s="182" t="s">
        <v>279</v>
      </c>
      <c r="P95" s="182">
        <v>2610439241</v>
      </c>
      <c r="Q95" s="263" t="s">
        <v>218</v>
      </c>
      <c r="R95" s="182"/>
      <c r="S95" s="182"/>
      <c r="T95" s="182"/>
      <c r="U95" s="182"/>
      <c r="V95" s="182"/>
      <c r="W95" s="191"/>
      <c r="X95" s="191"/>
    </row>
    <row r="96" spans="1:24" ht="15" customHeight="1" x14ac:dyDescent="0.35">
      <c r="A96" s="138" t="s">
        <v>42</v>
      </c>
      <c r="B96" s="3" t="str">
        <f>LEFT(A96,3)</f>
        <v>249</v>
      </c>
      <c r="C96" s="115" t="s">
        <v>117</v>
      </c>
      <c r="D96" s="93" t="s">
        <v>115</v>
      </c>
      <c r="E96" s="87" t="s">
        <v>116</v>
      </c>
      <c r="F96" s="22" t="str">
        <f>RIGHT(A96,LEN(A96)-5)</f>
        <v>ΑΧΑΪΑ</v>
      </c>
      <c r="G96" s="23" t="s">
        <v>197</v>
      </c>
      <c r="H96" s="24" t="s">
        <v>3</v>
      </c>
      <c r="I96" s="23" t="s">
        <v>9</v>
      </c>
      <c r="J96" s="86">
        <v>1</v>
      </c>
      <c r="K96" s="86"/>
      <c r="L96" s="86">
        <v>1</v>
      </c>
      <c r="M96" s="86"/>
      <c r="N96" s="185" t="s">
        <v>323</v>
      </c>
      <c r="O96" s="185" t="s">
        <v>280</v>
      </c>
      <c r="P96" s="185" t="s">
        <v>281</v>
      </c>
      <c r="Q96" s="264" t="s">
        <v>219</v>
      </c>
      <c r="R96" s="185"/>
      <c r="S96" s="185"/>
      <c r="T96" s="185"/>
      <c r="U96" s="185"/>
      <c r="V96" s="185"/>
      <c r="W96" s="187"/>
      <c r="X96" s="187"/>
    </row>
    <row r="97" spans="1:24" ht="15" customHeight="1" x14ac:dyDescent="0.35">
      <c r="A97" s="138" t="s">
        <v>42</v>
      </c>
      <c r="B97" s="3" t="str">
        <f>LEFT(A97,3)</f>
        <v>249</v>
      </c>
      <c r="C97" s="115" t="s">
        <v>117</v>
      </c>
      <c r="D97" s="91" t="s">
        <v>115</v>
      </c>
      <c r="E97" s="88" t="s">
        <v>116</v>
      </c>
      <c r="F97" s="27" t="str">
        <f>RIGHT(A97,LEN(A97)-5)</f>
        <v>ΑΧΑΪΑ</v>
      </c>
      <c r="G97" s="28" t="s">
        <v>197</v>
      </c>
      <c r="H97" s="29" t="s">
        <v>3</v>
      </c>
      <c r="I97" s="28" t="s">
        <v>10</v>
      </c>
      <c r="J97" s="72">
        <v>8</v>
      </c>
      <c r="K97" s="72"/>
      <c r="L97" s="72"/>
      <c r="M97" s="72">
        <v>1</v>
      </c>
      <c r="N97" s="179" t="s">
        <v>323</v>
      </c>
      <c r="O97" s="179" t="s">
        <v>280</v>
      </c>
      <c r="P97" s="179" t="s">
        <v>281</v>
      </c>
      <c r="Q97" s="254" t="s">
        <v>219</v>
      </c>
      <c r="R97" s="179"/>
      <c r="S97" s="179"/>
      <c r="T97" s="179"/>
      <c r="U97" s="179"/>
      <c r="V97" s="179"/>
      <c r="W97" s="211"/>
      <c r="X97" s="211"/>
    </row>
    <row r="98" spans="1:24" ht="15" customHeight="1" x14ac:dyDescent="0.35">
      <c r="A98" s="138" t="s">
        <v>42</v>
      </c>
      <c r="B98" s="3" t="str">
        <f t="shared" si="11"/>
        <v>249</v>
      </c>
      <c r="C98" s="151" t="s">
        <v>117</v>
      </c>
      <c r="D98" s="91" t="s">
        <v>115</v>
      </c>
      <c r="E98" s="88" t="s">
        <v>116</v>
      </c>
      <c r="F98" s="27" t="str">
        <f t="shared" si="12"/>
        <v>ΑΧΑΪΑ</v>
      </c>
      <c r="G98" s="28" t="s">
        <v>197</v>
      </c>
      <c r="H98" s="29" t="s">
        <v>5</v>
      </c>
      <c r="I98" s="28" t="s">
        <v>9</v>
      </c>
      <c r="J98" s="72">
        <v>60</v>
      </c>
      <c r="K98" s="72">
        <f>SUM(J96:J100)</f>
        <v>122</v>
      </c>
      <c r="L98" s="72">
        <v>5</v>
      </c>
      <c r="M98" s="72"/>
      <c r="N98" s="177" t="s">
        <v>323</v>
      </c>
      <c r="O98" s="177" t="s">
        <v>280</v>
      </c>
      <c r="P98" s="177" t="s">
        <v>281</v>
      </c>
      <c r="Q98" s="255" t="s">
        <v>219</v>
      </c>
      <c r="R98" s="177"/>
      <c r="S98" s="177"/>
      <c r="T98" s="177"/>
      <c r="U98" s="177"/>
      <c r="V98" s="177"/>
      <c r="W98" s="262"/>
      <c r="X98" s="262"/>
    </row>
    <row r="99" spans="1:24" ht="15" customHeight="1" x14ac:dyDescent="0.35">
      <c r="A99" s="138" t="s">
        <v>42</v>
      </c>
      <c r="B99" s="3" t="str">
        <f t="shared" si="11"/>
        <v>249</v>
      </c>
      <c r="C99" s="115" t="s">
        <v>117</v>
      </c>
      <c r="D99" s="91" t="s">
        <v>115</v>
      </c>
      <c r="E99" s="88" t="s">
        <v>116</v>
      </c>
      <c r="F99" s="27" t="str">
        <f t="shared" si="12"/>
        <v>ΑΧΑΪΑ</v>
      </c>
      <c r="G99" s="28" t="s">
        <v>197</v>
      </c>
      <c r="H99" s="29" t="s">
        <v>5</v>
      </c>
      <c r="I99" s="28" t="s">
        <v>10</v>
      </c>
      <c r="J99" s="72">
        <v>3</v>
      </c>
      <c r="K99" s="72"/>
      <c r="L99" s="72"/>
      <c r="M99" s="72">
        <v>1</v>
      </c>
      <c r="N99" s="179" t="s">
        <v>323</v>
      </c>
      <c r="O99" s="179" t="s">
        <v>280</v>
      </c>
      <c r="P99" s="179" t="s">
        <v>281</v>
      </c>
      <c r="Q99" s="254" t="s">
        <v>219</v>
      </c>
      <c r="R99" s="179"/>
      <c r="S99" s="179"/>
      <c r="T99" s="179"/>
      <c r="U99" s="179"/>
      <c r="V99" s="179"/>
      <c r="W99" s="211"/>
      <c r="X99" s="211"/>
    </row>
    <row r="100" spans="1:24" ht="15" customHeight="1" thickBot="1" x14ac:dyDescent="0.4">
      <c r="A100" s="138" t="s">
        <v>42</v>
      </c>
      <c r="B100" s="3" t="str">
        <f t="shared" si="11"/>
        <v>249</v>
      </c>
      <c r="C100" s="115" t="s">
        <v>117</v>
      </c>
      <c r="D100" s="91" t="s">
        <v>115</v>
      </c>
      <c r="E100" s="94" t="s">
        <v>116</v>
      </c>
      <c r="F100" s="43" t="str">
        <f t="shared" si="12"/>
        <v>ΑΧΑΪΑ</v>
      </c>
      <c r="G100" s="33" t="s">
        <v>197</v>
      </c>
      <c r="H100" s="45" t="s">
        <v>6</v>
      </c>
      <c r="I100" s="44" t="s">
        <v>9</v>
      </c>
      <c r="J100" s="85">
        <v>50</v>
      </c>
      <c r="K100" s="85"/>
      <c r="L100" s="85">
        <v>4</v>
      </c>
      <c r="M100" s="85"/>
      <c r="N100" s="194" t="s">
        <v>323</v>
      </c>
      <c r="O100" s="194" t="s">
        <v>280</v>
      </c>
      <c r="P100" s="194" t="s">
        <v>281</v>
      </c>
      <c r="Q100" s="257" t="s">
        <v>219</v>
      </c>
      <c r="R100" s="194"/>
      <c r="S100" s="194"/>
      <c r="T100" s="194"/>
      <c r="U100" s="194"/>
      <c r="V100" s="194"/>
      <c r="W100" s="217"/>
      <c r="X100" s="217"/>
    </row>
    <row r="101" spans="1:24" ht="15" customHeight="1" thickTop="1" x14ac:dyDescent="0.35">
      <c r="A101" s="138" t="s">
        <v>21</v>
      </c>
      <c r="B101" s="3" t="str">
        <f t="shared" ref="B101" si="16">LEFT(A101,3)</f>
        <v>263</v>
      </c>
      <c r="C101" s="115" t="s">
        <v>117</v>
      </c>
      <c r="D101" s="97" t="s">
        <v>123</v>
      </c>
      <c r="E101" s="95" t="s">
        <v>124</v>
      </c>
      <c r="F101" s="22" t="str">
        <f>RIGHT(A101,LEN(A101)-5)</f>
        <v>ΑΙΤΩΛ/ΝΑΝΙΑ</v>
      </c>
      <c r="G101" s="38" t="s">
        <v>68</v>
      </c>
      <c r="H101" s="24" t="s">
        <v>3</v>
      </c>
      <c r="I101" s="23" t="s">
        <v>9</v>
      </c>
      <c r="J101" s="60">
        <v>5</v>
      </c>
      <c r="K101" s="60"/>
      <c r="L101" s="60">
        <v>1</v>
      </c>
      <c r="M101" s="60"/>
      <c r="N101" s="265" t="s">
        <v>324</v>
      </c>
      <c r="O101" s="265" t="s">
        <v>307</v>
      </c>
      <c r="P101" s="265" t="s">
        <v>282</v>
      </c>
      <c r="Q101" s="266" t="s">
        <v>220</v>
      </c>
      <c r="R101" s="265"/>
      <c r="S101" s="265"/>
      <c r="T101" s="265"/>
      <c r="U101" s="265"/>
      <c r="V101" s="265"/>
      <c r="W101" s="267"/>
      <c r="X101" s="267"/>
    </row>
    <row r="102" spans="1:24" ht="15" customHeight="1" x14ac:dyDescent="0.35">
      <c r="A102" s="138" t="s">
        <v>21</v>
      </c>
      <c r="B102" s="3" t="str">
        <f>LEFT(A102,3)</f>
        <v>263</v>
      </c>
      <c r="C102" s="115" t="s">
        <v>117</v>
      </c>
      <c r="D102" s="91" t="s">
        <v>123</v>
      </c>
      <c r="E102" s="88" t="s">
        <v>124</v>
      </c>
      <c r="F102" s="27" t="str">
        <f>RIGHT(A102,LEN(A102)-5)</f>
        <v>ΑΙΤΩΛ/ΝΑΝΙΑ</v>
      </c>
      <c r="G102" s="28" t="s">
        <v>68</v>
      </c>
      <c r="H102" s="29" t="s">
        <v>4</v>
      </c>
      <c r="I102" s="28" t="s">
        <v>9</v>
      </c>
      <c r="J102" s="72">
        <v>6</v>
      </c>
      <c r="K102" s="72"/>
      <c r="L102" s="72">
        <v>1</v>
      </c>
      <c r="M102" s="72"/>
      <c r="N102" s="268" t="s">
        <v>324</v>
      </c>
      <c r="O102" s="268" t="s">
        <v>307</v>
      </c>
      <c r="P102" s="268" t="s">
        <v>282</v>
      </c>
      <c r="Q102" s="269" t="s">
        <v>220</v>
      </c>
      <c r="R102" s="268"/>
      <c r="S102" s="268"/>
      <c r="T102" s="268"/>
      <c r="U102" s="268"/>
      <c r="V102" s="268"/>
      <c r="W102" s="270"/>
      <c r="X102" s="270"/>
    </row>
    <row r="103" spans="1:24" ht="15" customHeight="1" x14ac:dyDescent="0.35">
      <c r="A103" s="138" t="s">
        <v>21</v>
      </c>
      <c r="B103" s="3" t="str">
        <f>LEFT(A103,3)</f>
        <v>263</v>
      </c>
      <c r="C103" s="115" t="s">
        <v>117</v>
      </c>
      <c r="D103" s="93" t="s">
        <v>123</v>
      </c>
      <c r="E103" s="88" t="s">
        <v>124</v>
      </c>
      <c r="F103" s="27" t="str">
        <f>RIGHT(A103,LEN(A103)-5)</f>
        <v>ΑΙΤΩΛ/ΝΑΝΙΑ</v>
      </c>
      <c r="G103" s="28" t="s">
        <v>68</v>
      </c>
      <c r="H103" s="29" t="s">
        <v>5</v>
      </c>
      <c r="I103" s="28" t="s">
        <v>9</v>
      </c>
      <c r="J103" s="72">
        <v>25</v>
      </c>
      <c r="K103" s="72">
        <f>SUM(J101:J105)</f>
        <v>59</v>
      </c>
      <c r="L103" s="72">
        <v>3</v>
      </c>
      <c r="M103" s="72"/>
      <c r="N103" s="271" t="s">
        <v>324</v>
      </c>
      <c r="O103" s="271" t="s">
        <v>307</v>
      </c>
      <c r="P103" s="374" t="s">
        <v>282</v>
      </c>
      <c r="Q103" s="272" t="s">
        <v>220</v>
      </c>
      <c r="R103" s="374"/>
      <c r="S103" s="374"/>
      <c r="T103" s="374"/>
      <c r="U103" s="374"/>
      <c r="V103" s="374"/>
      <c r="W103" s="387"/>
      <c r="X103" s="387"/>
    </row>
    <row r="104" spans="1:24" ht="15" customHeight="1" x14ac:dyDescent="0.35">
      <c r="A104" s="138" t="s">
        <v>21</v>
      </c>
      <c r="B104" s="3" t="str">
        <f>LEFT(A104,3)</f>
        <v>263</v>
      </c>
      <c r="C104" s="115" t="s">
        <v>117</v>
      </c>
      <c r="D104" s="91" t="s">
        <v>123</v>
      </c>
      <c r="E104" s="88" t="s">
        <v>124</v>
      </c>
      <c r="F104" s="27" t="str">
        <f>RIGHT(A104,LEN(A104)-5)</f>
        <v>ΑΙΤΩΛ/ΝΑΝΙΑ</v>
      </c>
      <c r="G104" s="28" t="s">
        <v>68</v>
      </c>
      <c r="H104" s="29" t="s">
        <v>7</v>
      </c>
      <c r="I104" s="28" t="s">
        <v>9</v>
      </c>
      <c r="J104" s="72">
        <v>8</v>
      </c>
      <c r="K104" s="72"/>
      <c r="L104" s="72">
        <v>1</v>
      </c>
      <c r="M104" s="72"/>
      <c r="N104" s="268" t="s">
        <v>324</v>
      </c>
      <c r="O104" s="268" t="s">
        <v>307</v>
      </c>
      <c r="P104" s="368"/>
      <c r="Q104" s="269" t="s">
        <v>220</v>
      </c>
      <c r="R104" s="368"/>
      <c r="S104" s="368"/>
      <c r="T104" s="368"/>
      <c r="U104" s="368"/>
      <c r="V104" s="368"/>
      <c r="W104" s="385"/>
      <c r="X104" s="385"/>
    </row>
    <row r="105" spans="1:24" ht="15" customHeight="1" thickBot="1" x14ac:dyDescent="0.4">
      <c r="A105" s="138" t="s">
        <v>21</v>
      </c>
      <c r="B105" s="3" t="str">
        <f>LEFT(A105,3)</f>
        <v>263</v>
      </c>
      <c r="C105" s="116" t="s">
        <v>117</v>
      </c>
      <c r="D105" s="96" t="s">
        <v>123</v>
      </c>
      <c r="E105" s="94" t="s">
        <v>124</v>
      </c>
      <c r="F105" s="43" t="str">
        <f>RIGHT(A105,LEN(A105)-5)</f>
        <v>ΑΙΤΩΛ/ΝΑΝΙΑ</v>
      </c>
      <c r="G105" s="44" t="s">
        <v>68</v>
      </c>
      <c r="H105" s="45" t="s">
        <v>6</v>
      </c>
      <c r="I105" s="44" t="s">
        <v>9</v>
      </c>
      <c r="J105" s="85">
        <v>15</v>
      </c>
      <c r="K105" s="85"/>
      <c r="L105" s="85">
        <v>1</v>
      </c>
      <c r="M105" s="85"/>
      <c r="N105" s="273" t="s">
        <v>324</v>
      </c>
      <c r="O105" s="273" t="s">
        <v>307</v>
      </c>
      <c r="P105" s="273" t="s">
        <v>282</v>
      </c>
      <c r="Q105" s="274" t="s">
        <v>220</v>
      </c>
      <c r="R105" s="273"/>
      <c r="S105" s="273"/>
      <c r="T105" s="273"/>
      <c r="U105" s="273"/>
      <c r="V105" s="273"/>
      <c r="W105" s="275"/>
      <c r="X105" s="275"/>
    </row>
    <row r="106" spans="1:24" ht="15" customHeight="1" thickTop="1" x14ac:dyDescent="0.35">
      <c r="A106" s="138" t="s">
        <v>19</v>
      </c>
      <c r="B106" s="3" t="str">
        <f t="shared" ref="B106" si="17">LEFT(A106,3)</f>
        <v>257</v>
      </c>
      <c r="C106" s="114" t="s">
        <v>120</v>
      </c>
      <c r="D106" s="50" t="s">
        <v>118</v>
      </c>
      <c r="E106" s="21" t="s">
        <v>119</v>
      </c>
      <c r="F106" s="22" t="str">
        <f t="shared" si="12"/>
        <v>ΜΕΣΣΗΝΙΑ</v>
      </c>
      <c r="G106" s="23" t="s">
        <v>66</v>
      </c>
      <c r="H106" s="24" t="s">
        <v>3</v>
      </c>
      <c r="I106" s="23" t="s">
        <v>9</v>
      </c>
      <c r="J106" s="86">
        <v>3</v>
      </c>
      <c r="K106" s="86"/>
      <c r="L106" s="86">
        <v>1</v>
      </c>
      <c r="M106" s="86"/>
      <c r="N106" s="174" t="s">
        <v>309</v>
      </c>
      <c r="O106" s="218" t="s">
        <v>308</v>
      </c>
      <c r="P106" s="218">
        <v>2721021142</v>
      </c>
      <c r="Q106" s="219" t="s">
        <v>221</v>
      </c>
      <c r="R106" s="218"/>
      <c r="S106" s="218"/>
      <c r="T106" s="218"/>
      <c r="U106" s="218"/>
      <c r="V106" s="218"/>
      <c r="W106" s="220"/>
      <c r="X106" s="220"/>
    </row>
    <row r="107" spans="1:24" ht="15" customHeight="1" x14ac:dyDescent="0.35">
      <c r="A107" s="138" t="s">
        <v>19</v>
      </c>
      <c r="B107" s="3" t="str">
        <f t="shared" si="11"/>
        <v>257</v>
      </c>
      <c r="C107" s="111" t="s">
        <v>120</v>
      </c>
      <c r="D107" s="20" t="s">
        <v>118</v>
      </c>
      <c r="E107" s="26" t="s">
        <v>119</v>
      </c>
      <c r="F107" s="27" t="str">
        <f t="shared" si="12"/>
        <v>ΜΕΣΣΗΝΙΑ</v>
      </c>
      <c r="G107" s="28" t="s">
        <v>66</v>
      </c>
      <c r="H107" s="29" t="s">
        <v>4</v>
      </c>
      <c r="I107" s="28" t="s">
        <v>9</v>
      </c>
      <c r="J107" s="41">
        <v>7</v>
      </c>
      <c r="K107" s="41"/>
      <c r="L107" s="41">
        <v>1</v>
      </c>
      <c r="M107" s="41"/>
      <c r="N107" s="179" t="s">
        <v>309</v>
      </c>
      <c r="O107" s="221" t="s">
        <v>308</v>
      </c>
      <c r="P107" s="221">
        <v>2721021142</v>
      </c>
      <c r="Q107" s="222" t="s">
        <v>221</v>
      </c>
      <c r="R107" s="221"/>
      <c r="S107" s="221"/>
      <c r="T107" s="221"/>
      <c r="U107" s="221"/>
      <c r="V107" s="221"/>
      <c r="W107" s="223"/>
      <c r="X107" s="223"/>
    </row>
    <row r="108" spans="1:24" ht="15" customHeight="1" x14ac:dyDescent="0.35">
      <c r="A108" s="138" t="s">
        <v>19</v>
      </c>
      <c r="B108" s="3" t="str">
        <f t="shared" si="11"/>
        <v>257</v>
      </c>
      <c r="C108" s="111" t="s">
        <v>120</v>
      </c>
      <c r="D108" s="152" t="s">
        <v>118</v>
      </c>
      <c r="E108" s="26" t="s">
        <v>119</v>
      </c>
      <c r="F108" s="27" t="str">
        <f t="shared" si="12"/>
        <v>ΜΕΣΣΗΝΙΑ</v>
      </c>
      <c r="G108" s="28" t="s">
        <v>66</v>
      </c>
      <c r="H108" s="29" t="s">
        <v>5</v>
      </c>
      <c r="I108" s="28" t="s">
        <v>9</v>
      </c>
      <c r="J108" s="41">
        <v>28</v>
      </c>
      <c r="K108" s="41">
        <f>SUM(J106:J110)</f>
        <v>59</v>
      </c>
      <c r="L108" s="41">
        <v>3</v>
      </c>
      <c r="M108" s="41"/>
      <c r="N108" s="177" t="s">
        <v>309</v>
      </c>
      <c r="O108" s="224" t="s">
        <v>308</v>
      </c>
      <c r="P108" s="224">
        <v>2721021142</v>
      </c>
      <c r="Q108" s="225" t="s">
        <v>221</v>
      </c>
      <c r="R108" s="224"/>
      <c r="S108" s="224"/>
      <c r="T108" s="224"/>
      <c r="U108" s="224"/>
      <c r="V108" s="224"/>
      <c r="W108" s="226"/>
      <c r="X108" s="226"/>
    </row>
    <row r="109" spans="1:24" ht="15" customHeight="1" x14ac:dyDescent="0.35">
      <c r="A109" s="138" t="s">
        <v>19</v>
      </c>
      <c r="B109" s="3" t="str">
        <f t="shared" si="11"/>
        <v>257</v>
      </c>
      <c r="C109" s="111" t="s">
        <v>120</v>
      </c>
      <c r="D109" s="20" t="s">
        <v>118</v>
      </c>
      <c r="E109" s="26" t="s">
        <v>119</v>
      </c>
      <c r="F109" s="27" t="str">
        <f t="shared" si="12"/>
        <v>ΜΕΣΣΗΝΙΑ</v>
      </c>
      <c r="G109" s="28" t="s">
        <v>66</v>
      </c>
      <c r="H109" s="29" t="s">
        <v>7</v>
      </c>
      <c r="I109" s="28" t="s">
        <v>9</v>
      </c>
      <c r="J109" s="41">
        <v>5</v>
      </c>
      <c r="K109" s="41"/>
      <c r="L109" s="41">
        <v>1</v>
      </c>
      <c r="M109" s="41"/>
      <c r="N109" s="179" t="s">
        <v>309</v>
      </c>
      <c r="O109" s="221" t="s">
        <v>308</v>
      </c>
      <c r="P109" s="221">
        <v>2721021142</v>
      </c>
      <c r="Q109" s="222" t="s">
        <v>221</v>
      </c>
      <c r="R109" s="221"/>
      <c r="S109" s="221"/>
      <c r="T109" s="221"/>
      <c r="U109" s="221"/>
      <c r="V109" s="221"/>
      <c r="W109" s="223"/>
      <c r="X109" s="223"/>
    </row>
    <row r="110" spans="1:24" ht="15" customHeight="1" thickBot="1" x14ac:dyDescent="0.4">
      <c r="A110" s="138" t="s">
        <v>19</v>
      </c>
      <c r="B110" s="3" t="str">
        <f t="shared" si="11"/>
        <v>257</v>
      </c>
      <c r="C110" s="111" t="s">
        <v>120</v>
      </c>
      <c r="D110" s="20" t="s">
        <v>118</v>
      </c>
      <c r="E110" s="42" t="s">
        <v>119</v>
      </c>
      <c r="F110" s="32" t="str">
        <f t="shared" si="12"/>
        <v>ΜΕΣΣΗΝΙΑ</v>
      </c>
      <c r="G110" s="33" t="s">
        <v>66</v>
      </c>
      <c r="H110" s="34" t="s">
        <v>6</v>
      </c>
      <c r="I110" s="33" t="s">
        <v>9</v>
      </c>
      <c r="J110" s="47">
        <v>16</v>
      </c>
      <c r="K110" s="47"/>
      <c r="L110" s="47">
        <v>2</v>
      </c>
      <c r="M110" s="47"/>
      <c r="N110" s="194" t="s">
        <v>309</v>
      </c>
      <c r="O110" s="236" t="s">
        <v>308</v>
      </c>
      <c r="P110" s="236">
        <v>2721021142</v>
      </c>
      <c r="Q110" s="239" t="s">
        <v>221</v>
      </c>
      <c r="R110" s="236"/>
      <c r="S110" s="236"/>
      <c r="T110" s="236"/>
      <c r="U110" s="236"/>
      <c r="V110" s="236"/>
      <c r="W110" s="238"/>
      <c r="X110" s="238"/>
    </row>
    <row r="111" spans="1:24" ht="15" customHeight="1" thickTop="1" x14ac:dyDescent="0.35">
      <c r="A111" s="138" t="s">
        <v>20</v>
      </c>
      <c r="B111" s="3" t="str">
        <f t="shared" si="11"/>
        <v>259</v>
      </c>
      <c r="C111" s="112" t="s">
        <v>120</v>
      </c>
      <c r="D111" s="50" t="s">
        <v>121</v>
      </c>
      <c r="E111" s="36" t="s">
        <v>122</v>
      </c>
      <c r="F111" s="65" t="str">
        <f t="shared" si="12"/>
        <v>ΑΡΚΑΔΙΑ</v>
      </c>
      <c r="G111" s="38" t="s">
        <v>67</v>
      </c>
      <c r="H111" s="39" t="s">
        <v>3</v>
      </c>
      <c r="I111" s="38" t="s">
        <v>9</v>
      </c>
      <c r="J111" s="48">
        <v>0</v>
      </c>
      <c r="K111" s="48"/>
      <c r="L111" s="48">
        <v>0</v>
      </c>
      <c r="M111" s="48"/>
      <c r="N111" s="174" t="s">
        <v>310</v>
      </c>
      <c r="O111" s="174" t="s">
        <v>345</v>
      </c>
      <c r="P111" s="174">
        <v>2710225969</v>
      </c>
      <c r="Q111" s="252" t="s">
        <v>346</v>
      </c>
      <c r="R111" s="174"/>
      <c r="S111" s="174"/>
      <c r="T111" s="174"/>
      <c r="U111" s="174"/>
      <c r="V111" s="174"/>
      <c r="W111" s="253"/>
      <c r="X111" s="253"/>
    </row>
    <row r="112" spans="1:24" ht="15" customHeight="1" x14ac:dyDescent="0.35">
      <c r="A112" s="138" t="s">
        <v>20</v>
      </c>
      <c r="B112" s="3" t="str">
        <f t="shared" si="11"/>
        <v>259</v>
      </c>
      <c r="C112" s="111" t="s">
        <v>120</v>
      </c>
      <c r="D112" s="20" t="s">
        <v>121</v>
      </c>
      <c r="E112" s="26" t="s">
        <v>122</v>
      </c>
      <c r="F112" s="62" t="str">
        <f t="shared" si="12"/>
        <v>ΑΡΚΑΔΙΑ</v>
      </c>
      <c r="G112" s="28" t="s">
        <v>67</v>
      </c>
      <c r="H112" s="29" t="s">
        <v>4</v>
      </c>
      <c r="I112" s="28" t="s">
        <v>9</v>
      </c>
      <c r="J112" s="41">
        <v>35</v>
      </c>
      <c r="K112" s="41"/>
      <c r="L112" s="41">
        <v>3</v>
      </c>
      <c r="M112" s="41"/>
      <c r="N112" s="179" t="s">
        <v>310</v>
      </c>
      <c r="O112" s="179" t="s">
        <v>345</v>
      </c>
      <c r="P112" s="179">
        <v>2710225969</v>
      </c>
      <c r="Q112" s="254" t="s">
        <v>346</v>
      </c>
      <c r="R112" s="179"/>
      <c r="S112" s="179"/>
      <c r="T112" s="179"/>
      <c r="U112" s="179"/>
      <c r="V112" s="179"/>
      <c r="W112" s="211"/>
      <c r="X112" s="211"/>
    </row>
    <row r="113" spans="1:24" ht="15" customHeight="1" x14ac:dyDescent="0.35">
      <c r="A113" s="138" t="s">
        <v>20</v>
      </c>
      <c r="B113" s="3" t="str">
        <f t="shared" si="11"/>
        <v>259</v>
      </c>
      <c r="C113" s="111" t="s">
        <v>120</v>
      </c>
      <c r="D113" s="152" t="s">
        <v>121</v>
      </c>
      <c r="E113" s="26" t="s">
        <v>122</v>
      </c>
      <c r="F113" s="62" t="str">
        <f t="shared" si="12"/>
        <v>ΑΡΚΑΔΙΑ</v>
      </c>
      <c r="G113" s="28" t="s">
        <v>67</v>
      </c>
      <c r="H113" s="29" t="s">
        <v>5</v>
      </c>
      <c r="I113" s="28" t="s">
        <v>9</v>
      </c>
      <c r="J113" s="41">
        <v>42</v>
      </c>
      <c r="K113" s="41">
        <f>SUM(J111:J115)</f>
        <v>105</v>
      </c>
      <c r="L113" s="41">
        <v>4</v>
      </c>
      <c r="M113" s="41"/>
      <c r="N113" s="177" t="s">
        <v>310</v>
      </c>
      <c r="O113" s="177" t="s">
        <v>345</v>
      </c>
      <c r="P113" s="177">
        <v>2710225969</v>
      </c>
      <c r="Q113" s="255" t="s">
        <v>346</v>
      </c>
      <c r="R113" s="177"/>
      <c r="S113" s="177"/>
      <c r="T113" s="177"/>
      <c r="U113" s="177"/>
      <c r="V113" s="177"/>
      <c r="W113" s="262"/>
      <c r="X113" s="262"/>
    </row>
    <row r="114" spans="1:24" ht="15" customHeight="1" x14ac:dyDescent="0.35">
      <c r="A114" s="138" t="s">
        <v>20</v>
      </c>
      <c r="B114" s="3" t="str">
        <f t="shared" si="11"/>
        <v>259</v>
      </c>
      <c r="C114" s="111" t="s">
        <v>120</v>
      </c>
      <c r="D114" s="20" t="s">
        <v>121</v>
      </c>
      <c r="E114" s="26" t="s">
        <v>122</v>
      </c>
      <c r="F114" s="62" t="str">
        <f t="shared" si="12"/>
        <v>ΑΡΚΑΔΙΑ</v>
      </c>
      <c r="G114" s="28" t="s">
        <v>67</v>
      </c>
      <c r="H114" s="29" t="s">
        <v>7</v>
      </c>
      <c r="I114" s="28" t="s">
        <v>9</v>
      </c>
      <c r="J114" s="41">
        <v>13</v>
      </c>
      <c r="K114" s="41"/>
      <c r="L114" s="41">
        <v>2</v>
      </c>
      <c r="M114" s="41"/>
      <c r="N114" s="179" t="s">
        <v>310</v>
      </c>
      <c r="O114" s="179" t="s">
        <v>345</v>
      </c>
      <c r="P114" s="179">
        <v>2710225969</v>
      </c>
      <c r="Q114" s="254" t="s">
        <v>346</v>
      </c>
      <c r="R114" s="179"/>
      <c r="S114" s="179"/>
      <c r="T114" s="179"/>
      <c r="U114" s="179"/>
      <c r="V114" s="179"/>
      <c r="W114" s="211"/>
      <c r="X114" s="211"/>
    </row>
    <row r="115" spans="1:24" ht="15" customHeight="1" thickBot="1" x14ac:dyDescent="0.4">
      <c r="A115" s="138" t="s">
        <v>20</v>
      </c>
      <c r="B115" s="3" t="str">
        <f t="shared" si="11"/>
        <v>259</v>
      </c>
      <c r="C115" s="113" t="s">
        <v>120</v>
      </c>
      <c r="D115" s="59" t="s">
        <v>121</v>
      </c>
      <c r="E115" s="42" t="s">
        <v>122</v>
      </c>
      <c r="F115" s="81" t="str">
        <f t="shared" si="12"/>
        <v>ΑΡΚΑΔΙΑ</v>
      </c>
      <c r="G115" s="44" t="s">
        <v>67</v>
      </c>
      <c r="H115" s="45" t="s">
        <v>6</v>
      </c>
      <c r="I115" s="44" t="s">
        <v>9</v>
      </c>
      <c r="J115" s="46">
        <v>15</v>
      </c>
      <c r="K115" s="46"/>
      <c r="L115" s="46">
        <v>1</v>
      </c>
      <c r="M115" s="46"/>
      <c r="N115" s="194" t="s">
        <v>310</v>
      </c>
      <c r="O115" s="194" t="s">
        <v>345</v>
      </c>
      <c r="P115" s="194">
        <v>2710225969</v>
      </c>
      <c r="Q115" s="257" t="s">
        <v>346</v>
      </c>
      <c r="R115" s="194"/>
      <c r="S115" s="194"/>
      <c r="T115" s="194"/>
      <c r="U115" s="194"/>
      <c r="V115" s="194"/>
      <c r="W115" s="217"/>
      <c r="X115" s="217"/>
    </row>
    <row r="116" spans="1:24" ht="15" customHeight="1" thickTop="1" x14ac:dyDescent="0.35">
      <c r="A116" s="138" t="s">
        <v>22</v>
      </c>
      <c r="B116" s="3" t="str">
        <f>LEFT(A116,3)</f>
        <v>267</v>
      </c>
      <c r="C116" s="111" t="s">
        <v>127</v>
      </c>
      <c r="D116" s="20" t="s">
        <v>125</v>
      </c>
      <c r="E116" s="26" t="s">
        <v>126</v>
      </c>
      <c r="F116" s="27" t="str">
        <f>RIGHT(A116,LEN(A116)-5)</f>
        <v>ΙΩΑΝΝΙΝΑ</v>
      </c>
      <c r="G116" s="28" t="s">
        <v>69</v>
      </c>
      <c r="H116" s="29" t="s">
        <v>5</v>
      </c>
      <c r="I116" s="28" t="s">
        <v>9</v>
      </c>
      <c r="J116" s="72">
        <v>31</v>
      </c>
      <c r="K116" s="72"/>
      <c r="L116" s="72">
        <v>3</v>
      </c>
      <c r="M116" s="72"/>
      <c r="N116" s="218" t="s">
        <v>222</v>
      </c>
      <c r="O116" s="218" t="s">
        <v>283</v>
      </c>
      <c r="P116" s="218" t="s">
        <v>284</v>
      </c>
      <c r="Q116" s="219" t="s">
        <v>223</v>
      </c>
      <c r="R116" s="218"/>
      <c r="S116" s="218"/>
      <c r="T116" s="218"/>
      <c r="U116" s="218"/>
      <c r="V116" s="218"/>
      <c r="W116" s="220"/>
      <c r="X116" s="220"/>
    </row>
    <row r="117" spans="1:24" ht="15" customHeight="1" x14ac:dyDescent="0.35">
      <c r="A117" s="138" t="s">
        <v>22</v>
      </c>
      <c r="B117" s="3" t="str">
        <f>LEFT(A117,3)</f>
        <v>267</v>
      </c>
      <c r="C117" s="111" t="s">
        <v>127</v>
      </c>
      <c r="D117" s="20" t="s">
        <v>125</v>
      </c>
      <c r="E117" s="26" t="s">
        <v>126</v>
      </c>
      <c r="F117" s="27" t="str">
        <f>RIGHT(A117,LEN(A117)-5)</f>
        <v>ΙΩΑΝΝΙΝΑ</v>
      </c>
      <c r="G117" s="28" t="s">
        <v>69</v>
      </c>
      <c r="H117" s="29" t="s">
        <v>5</v>
      </c>
      <c r="I117" s="28" t="s">
        <v>10</v>
      </c>
      <c r="J117" s="72">
        <v>14</v>
      </c>
      <c r="K117" s="72">
        <f>SUM(J116:J119)</f>
        <v>110</v>
      </c>
      <c r="L117" s="72"/>
      <c r="M117" s="72">
        <v>2</v>
      </c>
      <c r="N117" s="224" t="s">
        <v>222</v>
      </c>
      <c r="O117" s="224" t="s">
        <v>283</v>
      </c>
      <c r="P117" s="375" t="s">
        <v>284</v>
      </c>
      <c r="Q117" s="225" t="s">
        <v>223</v>
      </c>
      <c r="R117" s="375"/>
      <c r="S117" s="375"/>
      <c r="T117" s="375"/>
      <c r="U117" s="375"/>
      <c r="V117" s="375"/>
      <c r="W117" s="388"/>
      <c r="X117" s="388"/>
    </row>
    <row r="118" spans="1:24" ht="15" customHeight="1" x14ac:dyDescent="0.35">
      <c r="A118" s="138" t="s">
        <v>22</v>
      </c>
      <c r="B118" s="3" t="str">
        <f>LEFT(A118,3)</f>
        <v>267</v>
      </c>
      <c r="C118" s="111" t="s">
        <v>127</v>
      </c>
      <c r="D118" s="20" t="s">
        <v>125</v>
      </c>
      <c r="E118" s="26" t="s">
        <v>126</v>
      </c>
      <c r="F118" s="27" t="str">
        <f>RIGHT(A118,LEN(A118)-5)</f>
        <v>ΙΩΑΝΝΙΝΑ</v>
      </c>
      <c r="G118" s="28" t="s">
        <v>69</v>
      </c>
      <c r="H118" s="29" t="s">
        <v>6</v>
      </c>
      <c r="I118" s="28" t="s">
        <v>9</v>
      </c>
      <c r="J118" s="72">
        <v>21</v>
      </c>
      <c r="K118" s="72"/>
      <c r="L118" s="72">
        <v>2</v>
      </c>
      <c r="M118" s="72"/>
      <c r="N118" s="221" t="s">
        <v>222</v>
      </c>
      <c r="O118" s="221" t="s">
        <v>283</v>
      </c>
      <c r="P118" s="370"/>
      <c r="Q118" s="222" t="s">
        <v>223</v>
      </c>
      <c r="R118" s="370"/>
      <c r="S118" s="370"/>
      <c r="T118" s="370"/>
      <c r="U118" s="370"/>
      <c r="V118" s="370"/>
      <c r="W118" s="383"/>
      <c r="X118" s="383"/>
    </row>
    <row r="119" spans="1:24" ht="15" customHeight="1" thickBot="1" x14ac:dyDescent="0.4">
      <c r="A119" s="138" t="s">
        <v>22</v>
      </c>
      <c r="B119" s="3" t="str">
        <f>LEFT(A119,3)</f>
        <v>267</v>
      </c>
      <c r="C119" s="111" t="s">
        <v>127</v>
      </c>
      <c r="D119" s="20" t="s">
        <v>125</v>
      </c>
      <c r="E119" s="31" t="s">
        <v>126</v>
      </c>
      <c r="F119" s="32" t="str">
        <f>RIGHT(A119,LEN(A119)-5)</f>
        <v>ΙΩΑΝΝΙΝΑ</v>
      </c>
      <c r="G119" s="33" t="s">
        <v>69</v>
      </c>
      <c r="H119" s="34" t="s">
        <v>6</v>
      </c>
      <c r="I119" s="33" t="s">
        <v>10</v>
      </c>
      <c r="J119" s="84">
        <v>44</v>
      </c>
      <c r="K119" s="84"/>
      <c r="L119" s="84"/>
      <c r="M119" s="84">
        <v>3</v>
      </c>
      <c r="N119" s="227" t="s">
        <v>222</v>
      </c>
      <c r="O119" s="227" t="s">
        <v>283</v>
      </c>
      <c r="P119" s="227" t="s">
        <v>284</v>
      </c>
      <c r="Q119" s="229" t="s">
        <v>223</v>
      </c>
      <c r="R119" s="227"/>
      <c r="S119" s="227"/>
      <c r="T119" s="227"/>
      <c r="U119" s="227"/>
      <c r="V119" s="227"/>
      <c r="W119" s="230"/>
      <c r="X119" s="230"/>
    </row>
    <row r="120" spans="1:24" ht="15" customHeight="1" x14ac:dyDescent="0.35">
      <c r="A120" s="138" t="s">
        <v>22</v>
      </c>
      <c r="B120" s="3" t="str">
        <f t="shared" si="11"/>
        <v>267</v>
      </c>
      <c r="C120" s="111" t="s">
        <v>127</v>
      </c>
      <c r="D120" s="152" t="s">
        <v>125</v>
      </c>
      <c r="E120" s="51" t="s">
        <v>126</v>
      </c>
      <c r="F120" s="52" t="str">
        <f t="shared" si="12"/>
        <v>ΙΩΑΝΝΙΝΑ</v>
      </c>
      <c r="G120" s="53" t="s">
        <v>198</v>
      </c>
      <c r="H120" s="54" t="s">
        <v>3</v>
      </c>
      <c r="I120" s="53" t="s">
        <v>9</v>
      </c>
      <c r="J120" s="55">
        <v>10</v>
      </c>
      <c r="K120" s="55"/>
      <c r="L120" s="55">
        <v>1</v>
      </c>
      <c r="M120" s="55"/>
      <c r="N120" s="185" t="s">
        <v>224</v>
      </c>
      <c r="O120" s="185" t="s">
        <v>285</v>
      </c>
      <c r="P120" s="185">
        <v>2651025013</v>
      </c>
      <c r="Q120" s="264" t="s">
        <v>225</v>
      </c>
      <c r="R120" s="185"/>
      <c r="S120" s="185"/>
      <c r="T120" s="185"/>
      <c r="U120" s="185"/>
      <c r="V120" s="185"/>
      <c r="W120" s="187"/>
      <c r="X120" s="187"/>
    </row>
    <row r="121" spans="1:24" ht="15" customHeight="1" x14ac:dyDescent="0.35">
      <c r="A121" s="138" t="s">
        <v>22</v>
      </c>
      <c r="B121" s="3" t="str">
        <f t="shared" si="11"/>
        <v>267</v>
      </c>
      <c r="C121" s="111" t="s">
        <v>127</v>
      </c>
      <c r="D121" s="20" t="s">
        <v>125</v>
      </c>
      <c r="E121" s="26" t="s">
        <v>126</v>
      </c>
      <c r="F121" s="27" t="str">
        <f t="shared" si="12"/>
        <v>ΙΩΑΝΝΙΝΑ</v>
      </c>
      <c r="G121" s="28" t="s">
        <v>198</v>
      </c>
      <c r="H121" s="29" t="s">
        <v>3</v>
      </c>
      <c r="I121" s="28" t="s">
        <v>10</v>
      </c>
      <c r="J121" s="41">
        <v>7</v>
      </c>
      <c r="K121" s="41"/>
      <c r="L121" s="41"/>
      <c r="M121" s="41">
        <v>1</v>
      </c>
      <c r="N121" s="179" t="s">
        <v>224</v>
      </c>
      <c r="O121" s="179" t="s">
        <v>285</v>
      </c>
      <c r="P121" s="179">
        <v>2651025013</v>
      </c>
      <c r="Q121" s="254" t="s">
        <v>225</v>
      </c>
      <c r="R121" s="179"/>
      <c r="S121" s="179"/>
      <c r="T121" s="179"/>
      <c r="U121" s="179"/>
      <c r="V121" s="179"/>
      <c r="W121" s="211"/>
      <c r="X121" s="211"/>
    </row>
    <row r="122" spans="1:24" ht="15" customHeight="1" x14ac:dyDescent="0.35">
      <c r="A122" s="138" t="s">
        <v>22</v>
      </c>
      <c r="B122" s="3" t="str">
        <f t="shared" si="11"/>
        <v>267</v>
      </c>
      <c r="C122" s="111" t="s">
        <v>127</v>
      </c>
      <c r="D122" s="20" t="s">
        <v>125</v>
      </c>
      <c r="E122" s="26" t="s">
        <v>126</v>
      </c>
      <c r="F122" s="27" t="str">
        <f t="shared" si="12"/>
        <v>ΙΩΑΝΝΙΝΑ</v>
      </c>
      <c r="G122" s="28" t="s">
        <v>198</v>
      </c>
      <c r="H122" s="29" t="s">
        <v>4</v>
      </c>
      <c r="I122" s="28" t="s">
        <v>9</v>
      </c>
      <c r="J122" s="41">
        <v>13</v>
      </c>
      <c r="K122" s="41">
        <f>SUM(J120:J124)</f>
        <v>100</v>
      </c>
      <c r="L122" s="41">
        <v>1</v>
      </c>
      <c r="M122" s="41"/>
      <c r="N122" s="177" t="s">
        <v>224</v>
      </c>
      <c r="O122" s="177" t="s">
        <v>285</v>
      </c>
      <c r="P122" s="177">
        <v>2651025013</v>
      </c>
      <c r="Q122" s="255" t="s">
        <v>225</v>
      </c>
      <c r="R122" s="177"/>
      <c r="S122" s="177"/>
      <c r="T122" s="177"/>
      <c r="U122" s="177"/>
      <c r="V122" s="177"/>
      <c r="W122" s="262"/>
      <c r="X122" s="262"/>
    </row>
    <row r="123" spans="1:24" ht="15" customHeight="1" x14ac:dyDescent="0.35">
      <c r="A123" s="138" t="s">
        <v>22</v>
      </c>
      <c r="B123" s="3" t="str">
        <f t="shared" si="11"/>
        <v>267</v>
      </c>
      <c r="C123" s="111" t="s">
        <v>127</v>
      </c>
      <c r="D123" s="20" t="s">
        <v>125</v>
      </c>
      <c r="E123" s="31" t="s">
        <v>126</v>
      </c>
      <c r="F123" s="27" t="str">
        <f t="shared" si="12"/>
        <v>ΙΩΑΝΝΙΝΑ</v>
      </c>
      <c r="G123" s="28" t="s">
        <v>198</v>
      </c>
      <c r="H123" s="29" t="s">
        <v>4</v>
      </c>
      <c r="I123" s="28" t="s">
        <v>10</v>
      </c>
      <c r="J123" s="41">
        <v>37</v>
      </c>
      <c r="K123" s="41"/>
      <c r="L123" s="41"/>
      <c r="M123" s="41">
        <v>3</v>
      </c>
      <c r="N123" s="179" t="s">
        <v>224</v>
      </c>
      <c r="O123" s="179" t="s">
        <v>285</v>
      </c>
      <c r="P123" s="179">
        <v>2651025013</v>
      </c>
      <c r="Q123" s="254" t="s">
        <v>225</v>
      </c>
      <c r="R123" s="179"/>
      <c r="S123" s="179"/>
      <c r="T123" s="179"/>
      <c r="U123" s="179"/>
      <c r="V123" s="179"/>
      <c r="W123" s="211"/>
      <c r="X123" s="211"/>
    </row>
    <row r="124" spans="1:24" ht="15" customHeight="1" thickBot="1" x14ac:dyDescent="0.4">
      <c r="A124" s="138" t="s">
        <v>22</v>
      </c>
      <c r="B124" s="3" t="str">
        <f>LEFT(A124,3)</f>
        <v>267</v>
      </c>
      <c r="C124" s="112" t="s">
        <v>127</v>
      </c>
      <c r="D124" s="20" t="s">
        <v>125</v>
      </c>
      <c r="E124" s="26" t="s">
        <v>126</v>
      </c>
      <c r="F124" s="43" t="str">
        <f>RIGHT(A124,LEN(A124)-5)</f>
        <v>ΙΩΑΝΝΙΝΑ</v>
      </c>
      <c r="G124" s="44" t="s">
        <v>198</v>
      </c>
      <c r="H124" s="45" t="s">
        <v>7</v>
      </c>
      <c r="I124" s="44" t="s">
        <v>9</v>
      </c>
      <c r="J124" s="85">
        <v>33</v>
      </c>
      <c r="K124" s="85"/>
      <c r="L124" s="85">
        <v>3</v>
      </c>
      <c r="M124" s="85"/>
      <c r="N124" s="194" t="s">
        <v>224</v>
      </c>
      <c r="O124" s="194" t="s">
        <v>285</v>
      </c>
      <c r="P124" s="194">
        <v>2651025013</v>
      </c>
      <c r="Q124" s="257" t="s">
        <v>225</v>
      </c>
      <c r="R124" s="194"/>
      <c r="S124" s="194"/>
      <c r="T124" s="194"/>
      <c r="U124" s="194"/>
      <c r="V124" s="194"/>
      <c r="W124" s="217"/>
      <c r="X124" s="217"/>
    </row>
    <row r="125" spans="1:24" ht="15" customHeight="1" thickTop="1" x14ac:dyDescent="0.35">
      <c r="A125" s="138" t="s">
        <v>23</v>
      </c>
      <c r="B125" s="3" t="str">
        <f t="shared" ref="B125" si="18">LEFT(A125,3)</f>
        <v>270</v>
      </c>
      <c r="C125" s="111" t="s">
        <v>127</v>
      </c>
      <c r="D125" s="50" t="s">
        <v>128</v>
      </c>
      <c r="E125" s="100" t="s">
        <v>129</v>
      </c>
      <c r="F125" s="22" t="str">
        <f t="shared" si="12"/>
        <v>ΠΡΕΒΕΖΑ</v>
      </c>
      <c r="G125" s="23" t="s">
        <v>70</v>
      </c>
      <c r="H125" s="24" t="s">
        <v>3</v>
      </c>
      <c r="I125" s="23" t="s">
        <v>9</v>
      </c>
      <c r="J125" s="86">
        <v>0</v>
      </c>
      <c r="K125" s="86"/>
      <c r="L125" s="86">
        <v>0</v>
      </c>
      <c r="M125" s="86"/>
      <c r="N125" s="218" t="s">
        <v>226</v>
      </c>
      <c r="O125" s="218" t="s">
        <v>286</v>
      </c>
      <c r="P125" s="218">
        <v>2682022302</v>
      </c>
      <c r="Q125" s="219" t="s">
        <v>227</v>
      </c>
      <c r="R125" s="218"/>
      <c r="S125" s="218"/>
      <c r="T125" s="218"/>
      <c r="U125" s="218"/>
      <c r="V125" s="218"/>
      <c r="W125" s="220"/>
      <c r="X125" s="220"/>
    </row>
    <row r="126" spans="1:24" ht="15" customHeight="1" x14ac:dyDescent="0.35">
      <c r="A126" s="138" t="s">
        <v>23</v>
      </c>
      <c r="B126" s="3" t="str">
        <f t="shared" ref="B126:B183" si="19">LEFT(A126,3)</f>
        <v>270</v>
      </c>
      <c r="C126" s="111" t="s">
        <v>127</v>
      </c>
      <c r="D126" s="20" t="s">
        <v>128</v>
      </c>
      <c r="E126" s="26" t="s">
        <v>129</v>
      </c>
      <c r="F126" s="27" t="str">
        <f t="shared" si="12"/>
        <v>ΠΡΕΒΕΖΑ</v>
      </c>
      <c r="G126" s="28" t="s">
        <v>70</v>
      </c>
      <c r="H126" s="29" t="s">
        <v>4</v>
      </c>
      <c r="I126" s="28" t="s">
        <v>9</v>
      </c>
      <c r="J126" s="72">
        <v>21</v>
      </c>
      <c r="K126" s="72"/>
      <c r="L126" s="72">
        <v>1</v>
      </c>
      <c r="M126" s="72"/>
      <c r="N126" s="224" t="s">
        <v>226</v>
      </c>
      <c r="O126" s="224" t="s">
        <v>286</v>
      </c>
      <c r="P126" s="224">
        <v>2682022302</v>
      </c>
      <c r="Q126" s="225" t="s">
        <v>227</v>
      </c>
      <c r="R126" s="224"/>
      <c r="S126" s="224"/>
      <c r="T126" s="224"/>
      <c r="U126" s="224"/>
      <c r="V126" s="224"/>
      <c r="W126" s="226"/>
      <c r="X126" s="226"/>
    </row>
    <row r="127" spans="1:24" ht="15" customHeight="1" x14ac:dyDescent="0.35">
      <c r="A127" s="138" t="s">
        <v>23</v>
      </c>
      <c r="B127" s="3" t="str">
        <f t="shared" si="19"/>
        <v>270</v>
      </c>
      <c r="C127" s="111" t="s">
        <v>127</v>
      </c>
      <c r="D127" s="152" t="s">
        <v>128</v>
      </c>
      <c r="E127" s="26" t="s">
        <v>129</v>
      </c>
      <c r="F127" s="27" t="str">
        <f t="shared" si="12"/>
        <v>ΠΡΕΒΕΖΑ</v>
      </c>
      <c r="G127" s="28" t="s">
        <v>70</v>
      </c>
      <c r="H127" s="29" t="s">
        <v>5</v>
      </c>
      <c r="I127" s="28" t="s">
        <v>9</v>
      </c>
      <c r="J127" s="72">
        <v>33</v>
      </c>
      <c r="K127" s="72">
        <f>SUM(J125:J129)</f>
        <v>74</v>
      </c>
      <c r="L127" s="72">
        <v>3</v>
      </c>
      <c r="M127" s="72"/>
      <c r="N127" s="221" t="s">
        <v>226</v>
      </c>
      <c r="O127" s="221" t="s">
        <v>286</v>
      </c>
      <c r="P127" s="221">
        <v>2682022302</v>
      </c>
      <c r="Q127" s="222" t="s">
        <v>227</v>
      </c>
      <c r="R127" s="221"/>
      <c r="S127" s="221"/>
      <c r="T127" s="221"/>
      <c r="U127" s="221"/>
      <c r="V127" s="221"/>
      <c r="W127" s="223"/>
      <c r="X127" s="223"/>
    </row>
    <row r="128" spans="1:24" ht="15" customHeight="1" x14ac:dyDescent="0.35">
      <c r="A128" s="138" t="s">
        <v>23</v>
      </c>
      <c r="B128" s="3" t="str">
        <f t="shared" si="19"/>
        <v>270</v>
      </c>
      <c r="C128" s="111" t="s">
        <v>127</v>
      </c>
      <c r="D128" s="20" t="s">
        <v>128</v>
      </c>
      <c r="E128" s="26" t="s">
        <v>129</v>
      </c>
      <c r="F128" s="27" t="str">
        <f t="shared" si="12"/>
        <v>ΠΡΕΒΕΖΑ</v>
      </c>
      <c r="G128" s="28" t="s">
        <v>70</v>
      </c>
      <c r="H128" s="29" t="s">
        <v>7</v>
      </c>
      <c r="I128" s="28" t="s">
        <v>9</v>
      </c>
      <c r="J128" s="72">
        <v>5</v>
      </c>
      <c r="K128" s="72"/>
      <c r="L128" s="72">
        <v>1</v>
      </c>
      <c r="M128" s="72"/>
      <c r="N128" s="221" t="s">
        <v>226</v>
      </c>
      <c r="O128" s="221" t="s">
        <v>286</v>
      </c>
      <c r="P128" s="221">
        <v>2682022302</v>
      </c>
      <c r="Q128" s="222" t="s">
        <v>227</v>
      </c>
      <c r="R128" s="221"/>
      <c r="S128" s="221"/>
      <c r="T128" s="221"/>
      <c r="U128" s="221"/>
      <c r="V128" s="221"/>
      <c r="W128" s="223"/>
      <c r="X128" s="223"/>
    </row>
    <row r="129" spans="1:24" ht="15" customHeight="1" thickBot="1" x14ac:dyDescent="0.4">
      <c r="A129" s="138" t="s">
        <v>23</v>
      </c>
      <c r="B129" s="3" t="str">
        <f t="shared" si="19"/>
        <v>270</v>
      </c>
      <c r="C129" s="113" t="s">
        <v>127</v>
      </c>
      <c r="D129" s="59" t="s">
        <v>128</v>
      </c>
      <c r="E129" s="42" t="s">
        <v>129</v>
      </c>
      <c r="F129" s="43" t="str">
        <f t="shared" si="12"/>
        <v>ΠΡΕΒΕΖΑ</v>
      </c>
      <c r="G129" s="44" t="s">
        <v>70</v>
      </c>
      <c r="H129" s="45" t="s">
        <v>6</v>
      </c>
      <c r="I129" s="44" t="s">
        <v>9</v>
      </c>
      <c r="J129" s="85">
        <v>15</v>
      </c>
      <c r="K129" s="85"/>
      <c r="L129" s="85">
        <v>1</v>
      </c>
      <c r="M129" s="85"/>
      <c r="N129" s="236" t="s">
        <v>226</v>
      </c>
      <c r="O129" s="236" t="s">
        <v>286</v>
      </c>
      <c r="P129" s="236">
        <v>2682022302</v>
      </c>
      <c r="Q129" s="239" t="s">
        <v>227</v>
      </c>
      <c r="R129" s="236"/>
      <c r="S129" s="236"/>
      <c r="T129" s="236"/>
      <c r="U129" s="236"/>
      <c r="V129" s="236"/>
      <c r="W129" s="238"/>
      <c r="X129" s="238"/>
    </row>
    <row r="130" spans="1:24" ht="15" customHeight="1" thickTop="1" x14ac:dyDescent="0.35">
      <c r="A130" s="138" t="s">
        <v>24</v>
      </c>
      <c r="B130" s="3" t="str">
        <f t="shared" si="19"/>
        <v>272</v>
      </c>
      <c r="C130" s="114" t="s">
        <v>131</v>
      </c>
      <c r="D130" s="50" t="s">
        <v>132</v>
      </c>
      <c r="E130" s="36" t="s">
        <v>130</v>
      </c>
      <c r="F130" s="37" t="str">
        <f t="shared" ref="F130:F193" si="20">RIGHT(A130,LEN(A130)-5)</f>
        <v>ΚΕΡΚΥΡΑ</v>
      </c>
      <c r="G130" s="38" t="s">
        <v>71</v>
      </c>
      <c r="H130" s="39" t="s">
        <v>3</v>
      </c>
      <c r="I130" s="38" t="s">
        <v>9</v>
      </c>
      <c r="J130" s="68">
        <v>2</v>
      </c>
      <c r="K130" s="68"/>
      <c r="L130" s="68">
        <v>1</v>
      </c>
      <c r="M130" s="68"/>
      <c r="N130" s="218" t="s">
        <v>325</v>
      </c>
      <c r="O130" s="218" t="s">
        <v>306</v>
      </c>
      <c r="P130" s="218">
        <v>2661039827</v>
      </c>
      <c r="Q130" s="219" t="s">
        <v>228</v>
      </c>
      <c r="R130" s="218"/>
      <c r="S130" s="218"/>
      <c r="T130" s="218"/>
      <c r="U130" s="218"/>
      <c r="V130" s="218"/>
      <c r="W130" s="220"/>
      <c r="X130" s="220"/>
    </row>
    <row r="131" spans="1:24" ht="15" customHeight="1" x14ac:dyDescent="0.35">
      <c r="A131" s="138" t="s">
        <v>24</v>
      </c>
      <c r="B131" s="3" t="str">
        <f t="shared" si="19"/>
        <v>272</v>
      </c>
      <c r="C131" s="111" t="s">
        <v>131</v>
      </c>
      <c r="D131" s="20" t="s">
        <v>132</v>
      </c>
      <c r="E131" s="26" t="s">
        <v>130</v>
      </c>
      <c r="F131" s="27" t="str">
        <f t="shared" si="20"/>
        <v>ΚΕΡΚΥΡΑ</v>
      </c>
      <c r="G131" s="28" t="s">
        <v>71</v>
      </c>
      <c r="H131" s="29" t="s">
        <v>4</v>
      </c>
      <c r="I131" s="28" t="s">
        <v>9</v>
      </c>
      <c r="J131" s="72">
        <v>7</v>
      </c>
      <c r="K131" s="72"/>
      <c r="L131" s="72">
        <v>1</v>
      </c>
      <c r="M131" s="72"/>
      <c r="N131" s="221" t="s">
        <v>325</v>
      </c>
      <c r="O131" s="221" t="s">
        <v>306</v>
      </c>
      <c r="P131" s="221">
        <v>2661039827</v>
      </c>
      <c r="Q131" s="222" t="s">
        <v>228</v>
      </c>
      <c r="R131" s="221"/>
      <c r="S131" s="221"/>
      <c r="T131" s="221"/>
      <c r="U131" s="221"/>
      <c r="V131" s="221"/>
      <c r="W131" s="223"/>
      <c r="X131" s="223"/>
    </row>
    <row r="132" spans="1:24" ht="15" customHeight="1" x14ac:dyDescent="0.35">
      <c r="A132" s="138" t="s">
        <v>24</v>
      </c>
      <c r="B132" s="3" t="str">
        <f t="shared" si="19"/>
        <v>272</v>
      </c>
      <c r="C132" s="112" t="s">
        <v>131</v>
      </c>
      <c r="D132" s="152" t="s">
        <v>132</v>
      </c>
      <c r="E132" s="26" t="s">
        <v>130</v>
      </c>
      <c r="F132" s="27" t="str">
        <f t="shared" si="20"/>
        <v>ΚΕΡΚΥΡΑ</v>
      </c>
      <c r="G132" s="28" t="s">
        <v>71</v>
      </c>
      <c r="H132" s="29" t="s">
        <v>5</v>
      </c>
      <c r="I132" s="28" t="s">
        <v>9</v>
      </c>
      <c r="J132" s="72">
        <v>15</v>
      </c>
      <c r="K132" s="72">
        <f>SUM(J130:J134)</f>
        <v>44</v>
      </c>
      <c r="L132" s="72">
        <v>2</v>
      </c>
      <c r="M132" s="72"/>
      <c r="N132" s="224" t="s">
        <v>325</v>
      </c>
      <c r="O132" s="224" t="s">
        <v>306</v>
      </c>
      <c r="P132" s="224">
        <v>2661039827</v>
      </c>
      <c r="Q132" s="225" t="s">
        <v>228</v>
      </c>
      <c r="R132" s="224"/>
      <c r="S132" s="224"/>
      <c r="T132" s="224"/>
      <c r="U132" s="224"/>
      <c r="V132" s="224"/>
      <c r="W132" s="226"/>
      <c r="X132" s="226"/>
    </row>
    <row r="133" spans="1:24" ht="15" customHeight="1" x14ac:dyDescent="0.35">
      <c r="A133" s="138" t="s">
        <v>24</v>
      </c>
      <c r="B133" s="3" t="str">
        <f t="shared" si="19"/>
        <v>272</v>
      </c>
      <c r="C133" s="111" t="s">
        <v>131</v>
      </c>
      <c r="D133" s="20" t="s">
        <v>132</v>
      </c>
      <c r="E133" s="26" t="s">
        <v>130</v>
      </c>
      <c r="F133" s="27" t="str">
        <f t="shared" si="20"/>
        <v>ΚΕΡΚΥΡΑ</v>
      </c>
      <c r="G133" s="28" t="s">
        <v>71</v>
      </c>
      <c r="H133" s="29" t="s">
        <v>7</v>
      </c>
      <c r="I133" s="28" t="s">
        <v>9</v>
      </c>
      <c r="J133" s="72">
        <v>14</v>
      </c>
      <c r="K133" s="72"/>
      <c r="L133" s="72">
        <v>2</v>
      </c>
      <c r="M133" s="72"/>
      <c r="N133" s="221" t="s">
        <v>325</v>
      </c>
      <c r="O133" s="221" t="s">
        <v>306</v>
      </c>
      <c r="P133" s="221">
        <v>2661039827</v>
      </c>
      <c r="Q133" s="222" t="s">
        <v>228</v>
      </c>
      <c r="R133" s="221"/>
      <c r="S133" s="221"/>
      <c r="T133" s="221"/>
      <c r="U133" s="221"/>
      <c r="V133" s="221"/>
      <c r="W133" s="223"/>
      <c r="X133" s="223"/>
    </row>
    <row r="134" spans="1:24" ht="15" customHeight="1" thickBot="1" x14ac:dyDescent="0.4">
      <c r="A134" s="138" t="s">
        <v>24</v>
      </c>
      <c r="B134" s="3" t="str">
        <f t="shared" si="19"/>
        <v>272</v>
      </c>
      <c r="C134" s="113" t="s">
        <v>131</v>
      </c>
      <c r="D134" s="59" t="s">
        <v>132</v>
      </c>
      <c r="E134" s="42" t="s">
        <v>130</v>
      </c>
      <c r="F134" s="43" t="str">
        <f t="shared" si="20"/>
        <v>ΚΕΡΚΥΡΑ</v>
      </c>
      <c r="G134" s="44" t="s">
        <v>71</v>
      </c>
      <c r="H134" s="45" t="s">
        <v>6</v>
      </c>
      <c r="I134" s="44" t="s">
        <v>9</v>
      </c>
      <c r="J134" s="85">
        <v>6</v>
      </c>
      <c r="K134" s="85"/>
      <c r="L134" s="85">
        <v>1</v>
      </c>
      <c r="M134" s="85"/>
      <c r="N134" s="236" t="s">
        <v>325</v>
      </c>
      <c r="O134" s="236" t="s">
        <v>306</v>
      </c>
      <c r="P134" s="236">
        <v>2661039827</v>
      </c>
      <c r="Q134" s="239" t="s">
        <v>228</v>
      </c>
      <c r="R134" s="236"/>
      <c r="S134" s="236"/>
      <c r="T134" s="236"/>
      <c r="U134" s="236"/>
      <c r="V134" s="236"/>
      <c r="W134" s="238"/>
      <c r="X134" s="238"/>
    </row>
    <row r="135" spans="1:24" ht="15" customHeight="1" thickTop="1" x14ac:dyDescent="0.35">
      <c r="A135" s="138" t="s">
        <v>25</v>
      </c>
      <c r="B135" s="3" t="str">
        <f t="shared" si="19"/>
        <v>273</v>
      </c>
      <c r="C135" s="114" t="s">
        <v>137</v>
      </c>
      <c r="D135" s="20" t="s">
        <v>133</v>
      </c>
      <c r="E135" s="36" t="s">
        <v>134</v>
      </c>
      <c r="F135" s="22" t="str">
        <f t="shared" si="20"/>
        <v>ΕΥΒΟΙΑ</v>
      </c>
      <c r="G135" s="23" t="s">
        <v>72</v>
      </c>
      <c r="H135" s="24" t="s">
        <v>3</v>
      </c>
      <c r="I135" s="23" t="s">
        <v>9</v>
      </c>
      <c r="J135" s="60">
        <v>1</v>
      </c>
      <c r="K135" s="60"/>
      <c r="L135" s="60">
        <v>1</v>
      </c>
      <c r="M135" s="60"/>
      <c r="N135" s="155" t="s">
        <v>326</v>
      </c>
      <c r="O135" s="156" t="s">
        <v>287</v>
      </c>
      <c r="P135" s="155">
        <v>2221026786</v>
      </c>
      <c r="Q135" s="276" t="s">
        <v>229</v>
      </c>
      <c r="R135" s="155"/>
      <c r="S135" s="155"/>
      <c r="T135" s="155"/>
      <c r="U135" s="155"/>
      <c r="V135" s="155"/>
      <c r="W135" s="277"/>
      <c r="X135" s="277"/>
    </row>
    <row r="136" spans="1:24" ht="15" customHeight="1" x14ac:dyDescent="0.35">
      <c r="A136" s="138" t="s">
        <v>25</v>
      </c>
      <c r="B136" s="3" t="str">
        <f t="shared" si="19"/>
        <v>273</v>
      </c>
      <c r="C136" s="111" t="s">
        <v>137</v>
      </c>
      <c r="D136" s="20" t="s">
        <v>133</v>
      </c>
      <c r="E136" s="26" t="s">
        <v>134</v>
      </c>
      <c r="F136" s="27" t="str">
        <f t="shared" si="20"/>
        <v>ΕΥΒΟΙΑ</v>
      </c>
      <c r="G136" s="28" t="s">
        <v>72</v>
      </c>
      <c r="H136" s="29" t="s">
        <v>4</v>
      </c>
      <c r="I136" s="28" t="s">
        <v>9</v>
      </c>
      <c r="J136" s="41">
        <v>3</v>
      </c>
      <c r="K136" s="41"/>
      <c r="L136" s="41">
        <v>1</v>
      </c>
      <c r="M136" s="41"/>
      <c r="N136" s="159" t="s">
        <v>326</v>
      </c>
      <c r="O136" s="160" t="s">
        <v>287</v>
      </c>
      <c r="P136" s="159">
        <v>2221026786</v>
      </c>
      <c r="Q136" s="278" t="s">
        <v>229</v>
      </c>
      <c r="R136" s="159"/>
      <c r="S136" s="159"/>
      <c r="T136" s="159"/>
      <c r="U136" s="159"/>
      <c r="V136" s="159"/>
      <c r="W136" s="279"/>
      <c r="X136" s="279"/>
    </row>
    <row r="137" spans="1:24" ht="15" customHeight="1" x14ac:dyDescent="0.35">
      <c r="A137" s="138" t="s">
        <v>25</v>
      </c>
      <c r="B137" s="3" t="str">
        <f t="shared" si="19"/>
        <v>273</v>
      </c>
      <c r="C137" s="111" t="s">
        <v>137</v>
      </c>
      <c r="D137" s="152" t="s">
        <v>133</v>
      </c>
      <c r="E137" s="26" t="s">
        <v>134</v>
      </c>
      <c r="F137" s="27" t="str">
        <f t="shared" si="20"/>
        <v>ΕΥΒΟΙΑ</v>
      </c>
      <c r="G137" s="28" t="s">
        <v>72</v>
      </c>
      <c r="H137" s="29" t="s">
        <v>5</v>
      </c>
      <c r="I137" s="28" t="s">
        <v>9</v>
      </c>
      <c r="J137" s="41">
        <v>36</v>
      </c>
      <c r="K137" s="41">
        <f>SUM(J135:J139)</f>
        <v>61</v>
      </c>
      <c r="L137" s="41">
        <v>3</v>
      </c>
      <c r="M137" s="41"/>
      <c r="N137" s="280" t="s">
        <v>326</v>
      </c>
      <c r="O137" s="176" t="s">
        <v>287</v>
      </c>
      <c r="P137" s="280">
        <v>2221026786</v>
      </c>
      <c r="Q137" s="281" t="s">
        <v>229</v>
      </c>
      <c r="R137" s="280"/>
      <c r="S137" s="280"/>
      <c r="T137" s="280"/>
      <c r="U137" s="280"/>
      <c r="V137" s="280"/>
      <c r="W137" s="282"/>
      <c r="X137" s="282"/>
    </row>
    <row r="138" spans="1:24" ht="15" customHeight="1" x14ac:dyDescent="0.35">
      <c r="A138" s="138" t="s">
        <v>25</v>
      </c>
      <c r="B138" s="3" t="str">
        <f t="shared" si="19"/>
        <v>273</v>
      </c>
      <c r="C138" s="111" t="s">
        <v>137</v>
      </c>
      <c r="D138" s="20" t="s">
        <v>133</v>
      </c>
      <c r="E138" s="26" t="s">
        <v>134</v>
      </c>
      <c r="F138" s="27" t="str">
        <f t="shared" si="20"/>
        <v>ΕΥΒΟΙΑ</v>
      </c>
      <c r="G138" s="28" t="s">
        <v>72</v>
      </c>
      <c r="H138" s="29" t="s">
        <v>7</v>
      </c>
      <c r="I138" s="28" t="s">
        <v>9</v>
      </c>
      <c r="J138" s="41">
        <v>6</v>
      </c>
      <c r="K138" s="41"/>
      <c r="L138" s="41">
        <v>1</v>
      </c>
      <c r="M138" s="41"/>
      <c r="N138" s="159" t="s">
        <v>326</v>
      </c>
      <c r="O138" s="160" t="s">
        <v>287</v>
      </c>
      <c r="P138" s="159">
        <v>2221026786</v>
      </c>
      <c r="Q138" s="278" t="s">
        <v>229</v>
      </c>
      <c r="R138" s="159"/>
      <c r="S138" s="159"/>
      <c r="T138" s="159"/>
      <c r="U138" s="159"/>
      <c r="V138" s="159"/>
      <c r="W138" s="279"/>
      <c r="X138" s="279"/>
    </row>
    <row r="139" spans="1:24" ht="15" customHeight="1" thickBot="1" x14ac:dyDescent="0.4">
      <c r="A139" s="138" t="s">
        <v>25</v>
      </c>
      <c r="B139" s="3" t="str">
        <f t="shared" si="19"/>
        <v>273</v>
      </c>
      <c r="C139" s="111" t="s">
        <v>137</v>
      </c>
      <c r="D139" s="20" t="s">
        <v>133</v>
      </c>
      <c r="E139" s="42" t="s">
        <v>134</v>
      </c>
      <c r="F139" s="32" t="str">
        <f t="shared" si="20"/>
        <v>ΕΥΒΟΙΑ</v>
      </c>
      <c r="G139" s="33" t="s">
        <v>72</v>
      </c>
      <c r="H139" s="34" t="s">
        <v>6</v>
      </c>
      <c r="I139" s="33" t="s">
        <v>9</v>
      </c>
      <c r="J139" s="47">
        <v>15</v>
      </c>
      <c r="K139" s="47"/>
      <c r="L139" s="47">
        <v>1</v>
      </c>
      <c r="M139" s="47"/>
      <c r="N139" s="167" t="s">
        <v>326</v>
      </c>
      <c r="O139" s="168" t="s">
        <v>287</v>
      </c>
      <c r="P139" s="167">
        <v>2221026786</v>
      </c>
      <c r="Q139" s="283" t="s">
        <v>229</v>
      </c>
      <c r="R139" s="167"/>
      <c r="S139" s="167"/>
      <c r="T139" s="167"/>
      <c r="U139" s="167"/>
      <c r="V139" s="167"/>
      <c r="W139" s="284"/>
      <c r="X139" s="284"/>
    </row>
    <row r="140" spans="1:24" ht="15" customHeight="1" thickTop="1" x14ac:dyDescent="0.35">
      <c r="A140" s="138" t="s">
        <v>26</v>
      </c>
      <c r="B140" s="3" t="str">
        <f t="shared" si="19"/>
        <v>275</v>
      </c>
      <c r="C140" s="111" t="s">
        <v>137</v>
      </c>
      <c r="D140" s="50" t="s">
        <v>135</v>
      </c>
      <c r="E140" s="36" t="s">
        <v>136</v>
      </c>
      <c r="F140" s="37" t="str">
        <f t="shared" si="20"/>
        <v>ΒΟΙΩΤΙΑ</v>
      </c>
      <c r="G140" s="38" t="s">
        <v>73</v>
      </c>
      <c r="H140" s="39" t="s">
        <v>3</v>
      </c>
      <c r="I140" s="38" t="s">
        <v>9</v>
      </c>
      <c r="J140" s="48">
        <v>0</v>
      </c>
      <c r="K140" s="48"/>
      <c r="L140" s="48">
        <v>0</v>
      </c>
      <c r="M140" s="48"/>
      <c r="N140" s="155" t="s">
        <v>327</v>
      </c>
      <c r="O140" s="156" t="s">
        <v>288</v>
      </c>
      <c r="P140" s="156" t="s">
        <v>289</v>
      </c>
      <c r="Q140" s="276" t="s">
        <v>230</v>
      </c>
      <c r="R140" s="156"/>
      <c r="S140" s="156"/>
      <c r="T140" s="156"/>
      <c r="U140" s="156"/>
      <c r="V140" s="156"/>
      <c r="W140" s="158"/>
      <c r="X140" s="158"/>
    </row>
    <row r="141" spans="1:24" ht="15" customHeight="1" x14ac:dyDescent="0.35">
      <c r="A141" s="138" t="s">
        <v>26</v>
      </c>
      <c r="B141" s="3" t="str">
        <f t="shared" si="19"/>
        <v>275</v>
      </c>
      <c r="C141" s="112" t="s">
        <v>137</v>
      </c>
      <c r="D141" s="20" t="s">
        <v>135</v>
      </c>
      <c r="E141" s="26" t="s">
        <v>136</v>
      </c>
      <c r="F141" s="27" t="str">
        <f t="shared" si="20"/>
        <v>ΒΟΙΩΤΙΑ</v>
      </c>
      <c r="G141" s="28" t="s">
        <v>73</v>
      </c>
      <c r="H141" s="29" t="s">
        <v>4</v>
      </c>
      <c r="I141" s="28" t="s">
        <v>9</v>
      </c>
      <c r="J141" s="41">
        <v>10</v>
      </c>
      <c r="K141" s="41"/>
      <c r="L141" s="41">
        <v>1</v>
      </c>
      <c r="M141" s="41"/>
      <c r="N141" s="280" t="s">
        <v>327</v>
      </c>
      <c r="O141" s="176" t="s">
        <v>288</v>
      </c>
      <c r="P141" s="367" t="s">
        <v>289</v>
      </c>
      <c r="Q141" s="281" t="s">
        <v>230</v>
      </c>
      <c r="R141" s="367"/>
      <c r="S141" s="367"/>
      <c r="T141" s="367"/>
      <c r="U141" s="367"/>
      <c r="V141" s="367"/>
      <c r="W141" s="384"/>
      <c r="X141" s="384"/>
    </row>
    <row r="142" spans="1:24" ht="15" customHeight="1" x14ac:dyDescent="0.35">
      <c r="A142" s="138" t="s">
        <v>26</v>
      </c>
      <c r="B142" s="3" t="str">
        <f t="shared" si="19"/>
        <v>275</v>
      </c>
      <c r="C142" s="111" t="s">
        <v>137</v>
      </c>
      <c r="D142" s="152" t="s">
        <v>135</v>
      </c>
      <c r="E142" s="26" t="s">
        <v>136</v>
      </c>
      <c r="F142" s="27" t="str">
        <f t="shared" si="20"/>
        <v>ΒΟΙΩΤΙΑ</v>
      </c>
      <c r="G142" s="28" t="s">
        <v>73</v>
      </c>
      <c r="H142" s="29" t="s">
        <v>5</v>
      </c>
      <c r="I142" s="28" t="s">
        <v>9</v>
      </c>
      <c r="J142" s="41">
        <v>14</v>
      </c>
      <c r="K142" s="41">
        <f>SUM(J140:J144)</f>
        <v>37</v>
      </c>
      <c r="L142" s="41">
        <v>2</v>
      </c>
      <c r="M142" s="41"/>
      <c r="N142" s="159" t="s">
        <v>327</v>
      </c>
      <c r="O142" s="160" t="s">
        <v>288</v>
      </c>
      <c r="P142" s="368"/>
      <c r="Q142" s="278" t="s">
        <v>230</v>
      </c>
      <c r="R142" s="368"/>
      <c r="S142" s="368"/>
      <c r="T142" s="368"/>
      <c r="U142" s="368"/>
      <c r="V142" s="368"/>
      <c r="W142" s="385"/>
      <c r="X142" s="385"/>
    </row>
    <row r="143" spans="1:24" ht="15" customHeight="1" x14ac:dyDescent="0.35">
      <c r="A143" s="138" t="s">
        <v>26</v>
      </c>
      <c r="B143" s="3" t="str">
        <f t="shared" si="19"/>
        <v>275</v>
      </c>
      <c r="C143" s="111" t="s">
        <v>137</v>
      </c>
      <c r="D143" s="20" t="s">
        <v>135</v>
      </c>
      <c r="E143" s="26" t="s">
        <v>136</v>
      </c>
      <c r="F143" s="27" t="str">
        <f t="shared" si="20"/>
        <v>ΒΟΙΩΤΙΑ</v>
      </c>
      <c r="G143" s="28" t="s">
        <v>73</v>
      </c>
      <c r="H143" s="29" t="s">
        <v>7</v>
      </c>
      <c r="I143" s="28" t="s">
        <v>9</v>
      </c>
      <c r="J143" s="41">
        <v>7</v>
      </c>
      <c r="K143" s="41"/>
      <c r="L143" s="41">
        <v>1</v>
      </c>
      <c r="M143" s="41"/>
      <c r="N143" s="159" t="s">
        <v>327</v>
      </c>
      <c r="O143" s="160" t="s">
        <v>288</v>
      </c>
      <c r="P143" s="160" t="s">
        <v>289</v>
      </c>
      <c r="Q143" s="278" t="s">
        <v>230</v>
      </c>
      <c r="R143" s="160"/>
      <c r="S143" s="160"/>
      <c r="T143" s="160"/>
      <c r="U143" s="160"/>
      <c r="V143" s="160"/>
      <c r="W143" s="162"/>
      <c r="X143" s="162"/>
    </row>
    <row r="144" spans="1:24" ht="15" customHeight="1" thickBot="1" x14ac:dyDescent="0.4">
      <c r="A144" s="138" t="s">
        <v>26</v>
      </c>
      <c r="B144" s="3" t="str">
        <f t="shared" si="19"/>
        <v>275</v>
      </c>
      <c r="C144" s="111" t="s">
        <v>137</v>
      </c>
      <c r="D144" s="59" t="s">
        <v>135</v>
      </c>
      <c r="E144" s="42" t="s">
        <v>136</v>
      </c>
      <c r="F144" s="43" t="str">
        <f t="shared" si="20"/>
        <v>ΒΟΙΩΤΙΑ</v>
      </c>
      <c r="G144" s="44" t="s">
        <v>73</v>
      </c>
      <c r="H144" s="45" t="s">
        <v>6</v>
      </c>
      <c r="I144" s="44" t="s">
        <v>9</v>
      </c>
      <c r="J144" s="46">
        <v>6</v>
      </c>
      <c r="K144" s="46"/>
      <c r="L144" s="46">
        <v>1</v>
      </c>
      <c r="M144" s="46"/>
      <c r="N144" s="167" t="s">
        <v>327</v>
      </c>
      <c r="O144" s="168" t="s">
        <v>288</v>
      </c>
      <c r="P144" s="168" t="s">
        <v>289</v>
      </c>
      <c r="Q144" s="283" t="s">
        <v>230</v>
      </c>
      <c r="R144" s="168"/>
      <c r="S144" s="168"/>
      <c r="T144" s="168"/>
      <c r="U144" s="168"/>
      <c r="V144" s="168"/>
      <c r="W144" s="170"/>
      <c r="X144" s="170"/>
    </row>
    <row r="145" spans="1:24" ht="15" customHeight="1" thickTop="1" x14ac:dyDescent="0.35">
      <c r="A145" s="138" t="s">
        <v>27</v>
      </c>
      <c r="B145" s="3" t="str">
        <f t="shared" si="19"/>
        <v>278</v>
      </c>
      <c r="C145" s="111" t="s">
        <v>137</v>
      </c>
      <c r="D145" s="50" t="s">
        <v>138</v>
      </c>
      <c r="E145" s="36" t="s">
        <v>139</v>
      </c>
      <c r="F145" s="22" t="str">
        <f t="shared" si="20"/>
        <v>ΦΘΙΩΤΙΔΑ</v>
      </c>
      <c r="G145" s="23" t="s">
        <v>74</v>
      </c>
      <c r="H145" s="24" t="s">
        <v>3</v>
      </c>
      <c r="I145" s="23" t="s">
        <v>9</v>
      </c>
      <c r="J145" s="86">
        <v>2</v>
      </c>
      <c r="K145" s="86"/>
      <c r="L145" s="86">
        <v>1</v>
      </c>
      <c r="M145" s="86"/>
      <c r="N145" s="265" t="s">
        <v>328</v>
      </c>
      <c r="O145" s="265" t="s">
        <v>290</v>
      </c>
      <c r="P145" s="265">
        <v>2231350165</v>
      </c>
      <c r="Q145" s="285" t="s">
        <v>231</v>
      </c>
      <c r="R145" s="265"/>
      <c r="S145" s="265"/>
      <c r="T145" s="265"/>
      <c r="U145" s="265"/>
      <c r="V145" s="265"/>
      <c r="W145" s="267"/>
      <c r="X145" s="267"/>
    </row>
    <row r="146" spans="1:24" ht="15" customHeight="1" x14ac:dyDescent="0.35">
      <c r="A146" s="138" t="s">
        <v>27</v>
      </c>
      <c r="B146" s="3" t="str">
        <f t="shared" si="19"/>
        <v>278</v>
      </c>
      <c r="C146" s="111" t="s">
        <v>137</v>
      </c>
      <c r="D146" s="20" t="s">
        <v>138</v>
      </c>
      <c r="E146" s="26" t="s">
        <v>139</v>
      </c>
      <c r="F146" s="27" t="str">
        <f t="shared" si="20"/>
        <v>ΦΘΙΩΤΙΔΑ</v>
      </c>
      <c r="G146" s="28" t="s">
        <v>74</v>
      </c>
      <c r="H146" s="29" t="s">
        <v>4</v>
      </c>
      <c r="I146" s="28" t="s">
        <v>9</v>
      </c>
      <c r="J146" s="72">
        <v>32</v>
      </c>
      <c r="K146" s="72"/>
      <c r="L146" s="72">
        <v>2</v>
      </c>
      <c r="M146" s="72"/>
      <c r="N146" s="268" t="s">
        <v>328</v>
      </c>
      <c r="O146" s="268" t="s">
        <v>290</v>
      </c>
      <c r="P146" s="268">
        <v>2231350165</v>
      </c>
      <c r="Q146" s="286" t="s">
        <v>231</v>
      </c>
      <c r="R146" s="268"/>
      <c r="S146" s="268"/>
      <c r="T146" s="268"/>
      <c r="U146" s="268"/>
      <c r="V146" s="268"/>
      <c r="W146" s="270"/>
      <c r="X146" s="270"/>
    </row>
    <row r="147" spans="1:24" ht="15" customHeight="1" x14ac:dyDescent="0.35">
      <c r="A147" s="138" t="s">
        <v>27</v>
      </c>
      <c r="B147" s="3" t="str">
        <f t="shared" si="19"/>
        <v>278</v>
      </c>
      <c r="C147" s="111" t="s">
        <v>137</v>
      </c>
      <c r="D147" s="152" t="s">
        <v>138</v>
      </c>
      <c r="E147" s="26" t="s">
        <v>139</v>
      </c>
      <c r="F147" s="27" t="str">
        <f t="shared" si="20"/>
        <v>ΦΘΙΩΤΙΔΑ</v>
      </c>
      <c r="G147" s="28" t="s">
        <v>74</v>
      </c>
      <c r="H147" s="29" t="s">
        <v>5</v>
      </c>
      <c r="I147" s="28" t="s">
        <v>9</v>
      </c>
      <c r="J147" s="72">
        <v>27</v>
      </c>
      <c r="K147" s="72">
        <f>SUM(J145:J149)</f>
        <v>84</v>
      </c>
      <c r="L147" s="72">
        <v>3</v>
      </c>
      <c r="M147" s="72"/>
      <c r="N147" s="271" t="s">
        <v>328</v>
      </c>
      <c r="O147" s="271" t="s">
        <v>290</v>
      </c>
      <c r="P147" s="271">
        <v>2231350165</v>
      </c>
      <c r="Q147" s="287" t="s">
        <v>231</v>
      </c>
      <c r="R147" s="271"/>
      <c r="S147" s="271"/>
      <c r="T147" s="271"/>
      <c r="U147" s="271"/>
      <c r="V147" s="271"/>
      <c r="W147" s="288"/>
      <c r="X147" s="288"/>
    </row>
    <row r="148" spans="1:24" ht="15" customHeight="1" x14ac:dyDescent="0.35">
      <c r="A148" s="138" t="s">
        <v>27</v>
      </c>
      <c r="B148" s="3" t="str">
        <f t="shared" si="19"/>
        <v>278</v>
      </c>
      <c r="C148" s="111" t="s">
        <v>137</v>
      </c>
      <c r="D148" s="20" t="s">
        <v>138</v>
      </c>
      <c r="E148" s="26" t="s">
        <v>139</v>
      </c>
      <c r="F148" s="27" t="str">
        <f t="shared" si="20"/>
        <v>ΦΘΙΩΤΙΔΑ</v>
      </c>
      <c r="G148" s="28" t="s">
        <v>74</v>
      </c>
      <c r="H148" s="29" t="s">
        <v>7</v>
      </c>
      <c r="I148" s="28" t="s">
        <v>9</v>
      </c>
      <c r="J148" s="72">
        <v>12</v>
      </c>
      <c r="K148" s="72"/>
      <c r="L148" s="72">
        <v>1</v>
      </c>
      <c r="M148" s="72"/>
      <c r="N148" s="268" t="s">
        <v>328</v>
      </c>
      <c r="O148" s="268" t="s">
        <v>290</v>
      </c>
      <c r="P148" s="268">
        <v>2231350165</v>
      </c>
      <c r="Q148" s="286" t="s">
        <v>231</v>
      </c>
      <c r="R148" s="268"/>
      <c r="S148" s="268"/>
      <c r="T148" s="268"/>
      <c r="U148" s="268"/>
      <c r="V148" s="268"/>
      <c r="W148" s="270"/>
      <c r="X148" s="270"/>
    </row>
    <row r="149" spans="1:24" ht="15" customHeight="1" thickBot="1" x14ac:dyDescent="0.4">
      <c r="A149" s="138" t="s">
        <v>27</v>
      </c>
      <c r="B149" s="3" t="str">
        <f t="shared" si="19"/>
        <v>278</v>
      </c>
      <c r="C149" s="113" t="s">
        <v>137</v>
      </c>
      <c r="D149" s="59" t="s">
        <v>138</v>
      </c>
      <c r="E149" s="42" t="s">
        <v>139</v>
      </c>
      <c r="F149" s="43" t="str">
        <f t="shared" si="20"/>
        <v>ΦΘΙΩΤΙΔΑ</v>
      </c>
      <c r="G149" s="44" t="s">
        <v>74</v>
      </c>
      <c r="H149" s="45" t="s">
        <v>6</v>
      </c>
      <c r="I149" s="44" t="s">
        <v>9</v>
      </c>
      <c r="J149" s="85">
        <v>11</v>
      </c>
      <c r="K149" s="85"/>
      <c r="L149" s="85">
        <v>1</v>
      </c>
      <c r="M149" s="85"/>
      <c r="N149" s="273" t="s">
        <v>328</v>
      </c>
      <c r="O149" s="273" t="s">
        <v>290</v>
      </c>
      <c r="P149" s="273">
        <v>2231350165</v>
      </c>
      <c r="Q149" s="289" t="s">
        <v>231</v>
      </c>
      <c r="R149" s="273"/>
      <c r="S149" s="273"/>
      <c r="T149" s="273"/>
      <c r="U149" s="273"/>
      <c r="V149" s="273"/>
      <c r="W149" s="275"/>
      <c r="X149" s="275"/>
    </row>
    <row r="150" spans="1:24" ht="15" customHeight="1" thickTop="1" x14ac:dyDescent="0.35">
      <c r="A150" s="138" t="s">
        <v>28</v>
      </c>
      <c r="B150" s="3" t="str">
        <f t="shared" si="19"/>
        <v>281</v>
      </c>
      <c r="C150" s="115" t="s">
        <v>142</v>
      </c>
      <c r="D150" s="91" t="s">
        <v>140</v>
      </c>
      <c r="E150" s="88" t="s">
        <v>141</v>
      </c>
      <c r="F150" s="37" t="str">
        <f t="shared" si="20"/>
        <v>ΛΑΡΙΣΑ</v>
      </c>
      <c r="G150" s="38" t="s">
        <v>75</v>
      </c>
      <c r="H150" s="39" t="s">
        <v>3</v>
      </c>
      <c r="I150" s="38" t="s">
        <v>9</v>
      </c>
      <c r="J150" s="48">
        <v>4</v>
      </c>
      <c r="K150" s="48"/>
      <c r="L150" s="48">
        <v>1</v>
      </c>
      <c r="M150" s="48"/>
      <c r="N150" s="218" t="s">
        <v>357</v>
      </c>
      <c r="O150" s="218" t="s">
        <v>361</v>
      </c>
      <c r="P150" s="218">
        <v>2410627121</v>
      </c>
      <c r="Q150" s="290" t="s">
        <v>358</v>
      </c>
      <c r="R150" s="218"/>
      <c r="S150" s="218"/>
      <c r="T150" s="218"/>
      <c r="U150" s="218"/>
      <c r="V150" s="218"/>
      <c r="W150" s="220"/>
      <c r="X150" s="220"/>
    </row>
    <row r="151" spans="1:24" ht="15" customHeight="1" x14ac:dyDescent="0.35">
      <c r="A151" s="138" t="s">
        <v>28</v>
      </c>
      <c r="B151" s="3" t="str">
        <f t="shared" si="19"/>
        <v>281</v>
      </c>
      <c r="C151" s="115" t="s">
        <v>142</v>
      </c>
      <c r="D151" s="91" t="s">
        <v>140</v>
      </c>
      <c r="E151" s="88" t="s">
        <v>141</v>
      </c>
      <c r="F151" s="27" t="str">
        <f t="shared" si="20"/>
        <v>ΛΑΡΙΣΑ</v>
      </c>
      <c r="G151" s="28" t="s">
        <v>75</v>
      </c>
      <c r="H151" s="29" t="s">
        <v>3</v>
      </c>
      <c r="I151" s="28" t="s">
        <v>10</v>
      </c>
      <c r="J151" s="41">
        <v>7</v>
      </c>
      <c r="K151" s="41"/>
      <c r="L151" s="41"/>
      <c r="M151" s="41">
        <v>1</v>
      </c>
      <c r="N151" s="221" t="s">
        <v>357</v>
      </c>
      <c r="O151" s="221" t="s">
        <v>361</v>
      </c>
      <c r="P151" s="221">
        <v>2410627121</v>
      </c>
      <c r="Q151" s="235" t="s">
        <v>358</v>
      </c>
      <c r="R151" s="221"/>
      <c r="S151" s="221"/>
      <c r="T151" s="221"/>
      <c r="U151" s="221"/>
      <c r="V151" s="221"/>
      <c r="W151" s="223"/>
      <c r="X151" s="223"/>
    </row>
    <row r="152" spans="1:24" ht="15" customHeight="1" x14ac:dyDescent="0.35">
      <c r="A152" s="138" t="s">
        <v>28</v>
      </c>
      <c r="B152" s="3" t="str">
        <f t="shared" ref="B152:B158" si="21">LEFT(A152,3)</f>
        <v>281</v>
      </c>
      <c r="C152" s="115" t="s">
        <v>142</v>
      </c>
      <c r="D152" s="91" t="s">
        <v>140</v>
      </c>
      <c r="E152" s="101" t="s">
        <v>141</v>
      </c>
      <c r="F152" s="27" t="str">
        <f t="shared" ref="F152:F158" si="22">RIGHT(A152,LEN(A152)-5)</f>
        <v>ΛΑΡΙΣΑ</v>
      </c>
      <c r="G152" s="28" t="s">
        <v>75</v>
      </c>
      <c r="H152" s="29" t="s">
        <v>5</v>
      </c>
      <c r="I152" s="28" t="s">
        <v>9</v>
      </c>
      <c r="J152" s="72">
        <v>52</v>
      </c>
      <c r="K152" s="72">
        <f>SUM(J150:J154)</f>
        <v>124</v>
      </c>
      <c r="L152" s="72">
        <v>5</v>
      </c>
      <c r="M152" s="72"/>
      <c r="N152" s="224" t="s">
        <v>357</v>
      </c>
      <c r="O152" s="224" t="s">
        <v>361</v>
      </c>
      <c r="P152" s="224">
        <v>2410627121</v>
      </c>
      <c r="Q152" s="234" t="s">
        <v>358</v>
      </c>
      <c r="R152" s="224"/>
      <c r="S152" s="224"/>
      <c r="T152" s="224"/>
      <c r="U152" s="224"/>
      <c r="V152" s="224"/>
      <c r="W152" s="226"/>
      <c r="X152" s="226"/>
    </row>
    <row r="153" spans="1:24" ht="15" customHeight="1" x14ac:dyDescent="0.35">
      <c r="A153" s="138" t="s">
        <v>28</v>
      </c>
      <c r="B153" s="3" t="str">
        <f t="shared" si="21"/>
        <v>281</v>
      </c>
      <c r="C153" s="115" t="s">
        <v>142</v>
      </c>
      <c r="D153" s="91" t="s">
        <v>140</v>
      </c>
      <c r="E153" s="88" t="s">
        <v>141</v>
      </c>
      <c r="F153" s="27" t="str">
        <f t="shared" si="22"/>
        <v>ΛΑΡΙΣΑ</v>
      </c>
      <c r="G153" s="28" t="s">
        <v>75</v>
      </c>
      <c r="H153" s="29" t="s">
        <v>5</v>
      </c>
      <c r="I153" s="28" t="s">
        <v>10</v>
      </c>
      <c r="J153" s="72">
        <v>6</v>
      </c>
      <c r="K153" s="72"/>
      <c r="L153" s="72"/>
      <c r="M153" s="72">
        <v>1</v>
      </c>
      <c r="N153" s="179" t="s">
        <v>357</v>
      </c>
      <c r="O153" s="179" t="s">
        <v>361</v>
      </c>
      <c r="P153" s="179">
        <v>2410627121</v>
      </c>
      <c r="Q153" s="259" t="s">
        <v>358</v>
      </c>
      <c r="R153" s="179"/>
      <c r="S153" s="179"/>
      <c r="T153" s="179"/>
      <c r="U153" s="179"/>
      <c r="V153" s="179"/>
      <c r="W153" s="211"/>
      <c r="X153" s="211"/>
    </row>
    <row r="154" spans="1:24" ht="15" customHeight="1" thickBot="1" x14ac:dyDescent="0.4">
      <c r="A154" s="138" t="s">
        <v>28</v>
      </c>
      <c r="B154" s="3" t="str">
        <f t="shared" si="21"/>
        <v>281</v>
      </c>
      <c r="C154" s="151" t="s">
        <v>142</v>
      </c>
      <c r="D154" s="93" t="s">
        <v>140</v>
      </c>
      <c r="E154" s="101" t="s">
        <v>141</v>
      </c>
      <c r="F154" s="32" t="str">
        <f t="shared" si="22"/>
        <v>ΛΑΡΙΣΑ</v>
      </c>
      <c r="G154" s="33" t="s">
        <v>75</v>
      </c>
      <c r="H154" s="34" t="s">
        <v>7</v>
      </c>
      <c r="I154" s="33" t="s">
        <v>9</v>
      </c>
      <c r="J154" s="84">
        <v>55</v>
      </c>
      <c r="K154" s="84"/>
      <c r="L154" s="84">
        <v>5</v>
      </c>
      <c r="M154" s="84"/>
      <c r="N154" s="179" t="s">
        <v>357</v>
      </c>
      <c r="O154" s="179" t="s">
        <v>361</v>
      </c>
      <c r="P154" s="179">
        <v>2410627121</v>
      </c>
      <c r="Q154" s="259" t="s">
        <v>358</v>
      </c>
      <c r="R154" s="179"/>
      <c r="S154" s="179"/>
      <c r="T154" s="179"/>
      <c r="U154" s="179"/>
      <c r="V154" s="179"/>
      <c r="W154" s="211"/>
      <c r="X154" s="211"/>
    </row>
    <row r="155" spans="1:24" ht="15" customHeight="1" x14ac:dyDescent="0.35">
      <c r="A155" s="138" t="s">
        <v>28</v>
      </c>
      <c r="B155" s="3" t="str">
        <f t="shared" si="21"/>
        <v>281</v>
      </c>
      <c r="C155" s="115" t="s">
        <v>142</v>
      </c>
      <c r="D155" s="91" t="s">
        <v>140</v>
      </c>
      <c r="E155" s="102" t="s">
        <v>141</v>
      </c>
      <c r="F155" s="52" t="str">
        <f t="shared" si="22"/>
        <v>ΛΑΡΙΣΑ</v>
      </c>
      <c r="G155" s="53" t="s">
        <v>186</v>
      </c>
      <c r="H155" s="54" t="s">
        <v>4</v>
      </c>
      <c r="I155" s="53" t="s">
        <v>9</v>
      </c>
      <c r="J155" s="55">
        <v>45</v>
      </c>
      <c r="K155" s="55"/>
      <c r="L155" s="55">
        <v>3</v>
      </c>
      <c r="M155" s="55"/>
      <c r="N155" s="185" t="s">
        <v>362</v>
      </c>
      <c r="O155" s="185" t="s">
        <v>363</v>
      </c>
      <c r="P155" s="185">
        <v>2410230828</v>
      </c>
      <c r="Q155" s="291" t="s">
        <v>359</v>
      </c>
      <c r="R155" s="185"/>
      <c r="S155" s="185"/>
      <c r="T155" s="185"/>
      <c r="U155" s="185"/>
      <c r="V155" s="185"/>
      <c r="W155" s="187"/>
      <c r="X155" s="187"/>
    </row>
    <row r="156" spans="1:24" ht="15" customHeight="1" x14ac:dyDescent="0.35">
      <c r="A156" s="138" t="s">
        <v>28</v>
      </c>
      <c r="B156" s="3" t="str">
        <f t="shared" si="21"/>
        <v>281</v>
      </c>
      <c r="C156" s="115" t="s">
        <v>142</v>
      </c>
      <c r="D156" s="91" t="s">
        <v>140</v>
      </c>
      <c r="E156" s="88" t="s">
        <v>141</v>
      </c>
      <c r="F156" s="27" t="str">
        <f t="shared" si="22"/>
        <v>ΛΑΡΙΣΑ</v>
      </c>
      <c r="G156" s="28" t="s">
        <v>186</v>
      </c>
      <c r="H156" s="29" t="s">
        <v>4</v>
      </c>
      <c r="I156" s="28" t="s">
        <v>10</v>
      </c>
      <c r="J156" s="41">
        <v>23</v>
      </c>
      <c r="K156" s="41">
        <f>SUM(J155:J158)</f>
        <v>162</v>
      </c>
      <c r="L156" s="41"/>
      <c r="M156" s="41">
        <v>2</v>
      </c>
      <c r="N156" s="177" t="s">
        <v>362</v>
      </c>
      <c r="O156" s="177" t="s">
        <v>363</v>
      </c>
      <c r="P156" s="177">
        <v>2410230828</v>
      </c>
      <c r="Q156" s="260" t="s">
        <v>359</v>
      </c>
      <c r="R156" s="177"/>
      <c r="S156" s="177"/>
      <c r="T156" s="177"/>
      <c r="U156" s="177"/>
      <c r="V156" s="177"/>
      <c r="W156" s="262"/>
      <c r="X156" s="262"/>
    </row>
    <row r="157" spans="1:24" ht="15" customHeight="1" x14ac:dyDescent="0.35">
      <c r="A157" s="138" t="s">
        <v>28</v>
      </c>
      <c r="B157" s="3" t="str">
        <f t="shared" si="21"/>
        <v>281</v>
      </c>
      <c r="C157" s="115" t="s">
        <v>142</v>
      </c>
      <c r="D157" s="91" t="s">
        <v>140</v>
      </c>
      <c r="E157" s="88" t="s">
        <v>141</v>
      </c>
      <c r="F157" s="27" t="str">
        <f t="shared" si="22"/>
        <v>ΛΑΡΙΣΑ</v>
      </c>
      <c r="G157" s="28" t="s">
        <v>186</v>
      </c>
      <c r="H157" s="29" t="s">
        <v>6</v>
      </c>
      <c r="I157" s="28" t="s">
        <v>9</v>
      </c>
      <c r="J157" s="72">
        <v>35</v>
      </c>
      <c r="K157" s="72"/>
      <c r="L157" s="72">
        <v>3</v>
      </c>
      <c r="M157" s="72"/>
      <c r="N157" s="221" t="s">
        <v>362</v>
      </c>
      <c r="O157" s="221" t="s">
        <v>363</v>
      </c>
      <c r="P157" s="221">
        <v>2410230828</v>
      </c>
      <c r="Q157" s="235" t="s">
        <v>359</v>
      </c>
      <c r="R157" s="221"/>
      <c r="S157" s="221"/>
      <c r="T157" s="221"/>
      <c r="U157" s="221"/>
      <c r="V157" s="221"/>
      <c r="W157" s="223"/>
      <c r="X157" s="223"/>
    </row>
    <row r="158" spans="1:24" ht="15" customHeight="1" thickBot="1" x14ac:dyDescent="0.4">
      <c r="A158" s="138" t="s">
        <v>28</v>
      </c>
      <c r="B158" s="3" t="str">
        <f t="shared" si="21"/>
        <v>281</v>
      </c>
      <c r="C158" s="115" t="s">
        <v>142</v>
      </c>
      <c r="D158" s="96" t="s">
        <v>140</v>
      </c>
      <c r="E158" s="94" t="s">
        <v>141</v>
      </c>
      <c r="F158" s="43" t="str">
        <f t="shared" si="22"/>
        <v>ΛΑΡΙΣΑ</v>
      </c>
      <c r="G158" s="44" t="s">
        <v>186</v>
      </c>
      <c r="H158" s="45" t="s">
        <v>6</v>
      </c>
      <c r="I158" s="44" t="s">
        <v>10</v>
      </c>
      <c r="J158" s="85">
        <v>59</v>
      </c>
      <c r="K158" s="85"/>
      <c r="L158" s="85"/>
      <c r="M158" s="85">
        <v>4</v>
      </c>
      <c r="N158" s="236" t="s">
        <v>362</v>
      </c>
      <c r="O158" s="236" t="s">
        <v>363</v>
      </c>
      <c r="P158" s="236">
        <v>2410230828</v>
      </c>
      <c r="Q158" s="237" t="s">
        <v>359</v>
      </c>
      <c r="R158" s="236"/>
      <c r="S158" s="236"/>
      <c r="T158" s="236"/>
      <c r="U158" s="236"/>
      <c r="V158" s="236"/>
      <c r="W158" s="238"/>
      <c r="X158" s="238"/>
    </row>
    <row r="159" spans="1:24" ht="15" customHeight="1" thickTop="1" x14ac:dyDescent="0.35">
      <c r="A159" s="138" t="s">
        <v>29</v>
      </c>
      <c r="B159" s="3" t="str">
        <f t="shared" si="19"/>
        <v>284</v>
      </c>
      <c r="C159" s="115" t="s">
        <v>142</v>
      </c>
      <c r="D159" s="91" t="s">
        <v>143</v>
      </c>
      <c r="E159" s="87" t="s">
        <v>144</v>
      </c>
      <c r="F159" s="22" t="str">
        <f t="shared" si="20"/>
        <v>ΜΑΓΝΗΣΙΑ</v>
      </c>
      <c r="G159" s="23" t="s">
        <v>76</v>
      </c>
      <c r="H159" s="24" t="s">
        <v>3</v>
      </c>
      <c r="I159" s="23" t="s">
        <v>9</v>
      </c>
      <c r="J159" s="103">
        <v>4</v>
      </c>
      <c r="K159" s="103"/>
      <c r="L159" s="103">
        <v>1</v>
      </c>
      <c r="M159" s="103"/>
      <c r="N159" s="292" t="s">
        <v>364</v>
      </c>
      <c r="O159" s="292" t="s">
        <v>365</v>
      </c>
      <c r="P159" s="292">
        <v>2421046410</v>
      </c>
      <c r="Q159" s="293" t="s">
        <v>360</v>
      </c>
      <c r="R159" s="292"/>
      <c r="S159" s="292"/>
      <c r="T159" s="292"/>
      <c r="U159" s="292"/>
      <c r="V159" s="292"/>
      <c r="W159" s="294"/>
      <c r="X159" s="294"/>
    </row>
    <row r="160" spans="1:24" ht="15" customHeight="1" x14ac:dyDescent="0.35">
      <c r="A160" s="138" t="s">
        <v>29</v>
      </c>
      <c r="B160" s="3" t="str">
        <f t="shared" si="19"/>
        <v>284</v>
      </c>
      <c r="C160" s="115" t="s">
        <v>142</v>
      </c>
      <c r="D160" s="91" t="s">
        <v>143</v>
      </c>
      <c r="E160" s="88" t="s">
        <v>144</v>
      </c>
      <c r="F160" s="27" t="str">
        <f t="shared" si="20"/>
        <v>ΜΑΓΝΗΣΙΑ</v>
      </c>
      <c r="G160" s="28" t="s">
        <v>76</v>
      </c>
      <c r="H160" s="29" t="s">
        <v>4</v>
      </c>
      <c r="I160" s="28" t="s">
        <v>9</v>
      </c>
      <c r="J160" s="104">
        <v>15</v>
      </c>
      <c r="K160" s="104"/>
      <c r="L160" s="104">
        <v>1</v>
      </c>
      <c r="M160" s="104"/>
      <c r="N160" s="295" t="s">
        <v>364</v>
      </c>
      <c r="O160" s="295" t="s">
        <v>365</v>
      </c>
      <c r="P160" s="295">
        <v>2421046410</v>
      </c>
      <c r="Q160" s="296" t="s">
        <v>360</v>
      </c>
      <c r="R160" s="295"/>
      <c r="S160" s="295"/>
      <c r="T160" s="295"/>
      <c r="U160" s="295"/>
      <c r="V160" s="295"/>
      <c r="W160" s="297"/>
      <c r="X160" s="297"/>
    </row>
    <row r="161" spans="1:24" ht="15" customHeight="1" x14ac:dyDescent="0.35">
      <c r="A161" s="138" t="s">
        <v>29</v>
      </c>
      <c r="B161" s="3" t="str">
        <f t="shared" si="19"/>
        <v>284</v>
      </c>
      <c r="C161" s="115" t="s">
        <v>142</v>
      </c>
      <c r="D161" s="93" t="s">
        <v>143</v>
      </c>
      <c r="E161" s="88" t="s">
        <v>144</v>
      </c>
      <c r="F161" s="27" t="str">
        <f t="shared" si="20"/>
        <v>ΜΑΓΝΗΣΙΑ</v>
      </c>
      <c r="G161" s="28" t="s">
        <v>76</v>
      </c>
      <c r="H161" s="29" t="s">
        <v>5</v>
      </c>
      <c r="I161" s="28" t="s">
        <v>9</v>
      </c>
      <c r="J161" s="104">
        <v>17</v>
      </c>
      <c r="K161" s="104">
        <f>SUM(J159:J163)</f>
        <v>72</v>
      </c>
      <c r="L161" s="104">
        <v>2</v>
      </c>
      <c r="M161" s="104"/>
      <c r="N161" s="298" t="s">
        <v>364</v>
      </c>
      <c r="O161" s="298" t="s">
        <v>365</v>
      </c>
      <c r="P161" s="298">
        <v>2421046410</v>
      </c>
      <c r="Q161" s="299" t="s">
        <v>360</v>
      </c>
      <c r="R161" s="298"/>
      <c r="S161" s="298"/>
      <c r="T161" s="298"/>
      <c r="U161" s="298"/>
      <c r="V161" s="298"/>
      <c r="W161" s="300"/>
      <c r="X161" s="300"/>
    </row>
    <row r="162" spans="1:24" ht="15" customHeight="1" x14ac:dyDescent="0.35">
      <c r="A162" s="138" t="s">
        <v>29</v>
      </c>
      <c r="B162" s="3" t="str">
        <f t="shared" si="19"/>
        <v>284</v>
      </c>
      <c r="C162" s="115" t="s">
        <v>142</v>
      </c>
      <c r="D162" s="91" t="s">
        <v>143</v>
      </c>
      <c r="E162" s="88" t="s">
        <v>144</v>
      </c>
      <c r="F162" s="27" t="str">
        <f t="shared" si="20"/>
        <v>ΜΑΓΝΗΣΙΑ</v>
      </c>
      <c r="G162" s="28" t="s">
        <v>76</v>
      </c>
      <c r="H162" s="29" t="s">
        <v>7</v>
      </c>
      <c r="I162" s="28" t="s">
        <v>9</v>
      </c>
      <c r="J162" s="104">
        <v>19</v>
      </c>
      <c r="K162" s="104"/>
      <c r="L162" s="104">
        <v>2</v>
      </c>
      <c r="M162" s="104"/>
      <c r="N162" s="295" t="s">
        <v>364</v>
      </c>
      <c r="O162" s="295" t="s">
        <v>365</v>
      </c>
      <c r="P162" s="295">
        <v>2421046410</v>
      </c>
      <c r="Q162" s="296" t="s">
        <v>360</v>
      </c>
      <c r="R162" s="295"/>
      <c r="S162" s="295"/>
      <c r="T162" s="295"/>
      <c r="U162" s="295"/>
      <c r="V162" s="295"/>
      <c r="W162" s="297"/>
      <c r="X162" s="297"/>
    </row>
    <row r="163" spans="1:24" ht="15" customHeight="1" thickBot="1" x14ac:dyDescent="0.4">
      <c r="A163" s="138" t="s">
        <v>29</v>
      </c>
      <c r="B163" s="3" t="str">
        <f t="shared" si="19"/>
        <v>284</v>
      </c>
      <c r="C163" s="116" t="s">
        <v>142</v>
      </c>
      <c r="D163" s="96" t="s">
        <v>143</v>
      </c>
      <c r="E163" s="94" t="s">
        <v>144</v>
      </c>
      <c r="F163" s="43" t="str">
        <f t="shared" si="20"/>
        <v>ΜΑΓΝΗΣΙΑ</v>
      </c>
      <c r="G163" s="44" t="s">
        <v>76</v>
      </c>
      <c r="H163" s="45" t="s">
        <v>6</v>
      </c>
      <c r="I163" s="44" t="s">
        <v>9</v>
      </c>
      <c r="J163" s="105">
        <v>17</v>
      </c>
      <c r="K163" s="105"/>
      <c r="L163" s="105">
        <v>2</v>
      </c>
      <c r="M163" s="105"/>
      <c r="N163" s="301" t="s">
        <v>364</v>
      </c>
      <c r="O163" s="301" t="s">
        <v>365</v>
      </c>
      <c r="P163" s="301">
        <v>2421046410</v>
      </c>
      <c r="Q163" s="302" t="s">
        <v>360</v>
      </c>
      <c r="R163" s="301"/>
      <c r="S163" s="301"/>
      <c r="T163" s="301"/>
      <c r="U163" s="301"/>
      <c r="V163" s="301"/>
      <c r="W163" s="303"/>
      <c r="X163" s="303"/>
    </row>
    <row r="164" spans="1:24" ht="15" customHeight="1" thickTop="1" x14ac:dyDescent="0.35">
      <c r="A164" s="138" t="s">
        <v>31</v>
      </c>
      <c r="B164" s="3" t="str">
        <f t="shared" si="19"/>
        <v>291</v>
      </c>
      <c r="C164" s="117" t="s">
        <v>169</v>
      </c>
      <c r="D164" s="97" t="s">
        <v>145</v>
      </c>
      <c r="E164" s="95" t="s">
        <v>146</v>
      </c>
      <c r="F164" s="37" t="str">
        <f t="shared" si="20"/>
        <v>ΚΟΖΑΝΗ</v>
      </c>
      <c r="G164" s="38" t="s">
        <v>77</v>
      </c>
      <c r="H164" s="39" t="s">
        <v>3</v>
      </c>
      <c r="I164" s="38" t="s">
        <v>9</v>
      </c>
      <c r="J164" s="68">
        <v>5</v>
      </c>
      <c r="K164" s="68"/>
      <c r="L164" s="68">
        <v>1</v>
      </c>
      <c r="M164" s="68"/>
      <c r="N164" s="218" t="s">
        <v>329</v>
      </c>
      <c r="O164" s="218" t="s">
        <v>291</v>
      </c>
      <c r="P164" s="218">
        <v>2461022180</v>
      </c>
      <c r="Q164" s="219" t="s">
        <v>232</v>
      </c>
      <c r="R164" s="218"/>
      <c r="S164" s="218"/>
      <c r="T164" s="218"/>
      <c r="U164" s="218"/>
      <c r="V164" s="218"/>
      <c r="W164" s="220"/>
      <c r="X164" s="220"/>
    </row>
    <row r="165" spans="1:24" ht="15" customHeight="1" x14ac:dyDescent="0.35">
      <c r="A165" s="138" t="s">
        <v>31</v>
      </c>
      <c r="B165" s="3" t="str">
        <f t="shared" si="19"/>
        <v>291</v>
      </c>
      <c r="C165" s="115" t="s">
        <v>169</v>
      </c>
      <c r="D165" s="91" t="s">
        <v>145</v>
      </c>
      <c r="E165" s="88" t="s">
        <v>146</v>
      </c>
      <c r="F165" s="27" t="str">
        <f t="shared" si="20"/>
        <v>ΚΟΖΑΝΗ</v>
      </c>
      <c r="G165" s="28" t="s">
        <v>77</v>
      </c>
      <c r="H165" s="29" t="s">
        <v>4</v>
      </c>
      <c r="I165" s="28" t="s">
        <v>9</v>
      </c>
      <c r="J165" s="72">
        <v>21</v>
      </c>
      <c r="K165" s="72"/>
      <c r="L165" s="72">
        <v>2</v>
      </c>
      <c r="M165" s="72"/>
      <c r="N165" s="221" t="s">
        <v>329</v>
      </c>
      <c r="O165" s="221" t="s">
        <v>291</v>
      </c>
      <c r="P165" s="221">
        <v>2461022180</v>
      </c>
      <c r="Q165" s="222" t="s">
        <v>232</v>
      </c>
      <c r="R165" s="221"/>
      <c r="S165" s="221"/>
      <c r="T165" s="221"/>
      <c r="U165" s="221"/>
      <c r="V165" s="221"/>
      <c r="W165" s="223"/>
      <c r="X165" s="223"/>
    </row>
    <row r="166" spans="1:24" ht="15" customHeight="1" x14ac:dyDescent="0.35">
      <c r="A166" s="138" t="s">
        <v>31</v>
      </c>
      <c r="B166" s="3" t="str">
        <f t="shared" si="19"/>
        <v>291</v>
      </c>
      <c r="C166" s="115" t="s">
        <v>169</v>
      </c>
      <c r="D166" s="93" t="s">
        <v>145</v>
      </c>
      <c r="E166" s="88" t="s">
        <v>146</v>
      </c>
      <c r="F166" s="27" t="str">
        <f t="shared" si="20"/>
        <v>ΚΟΖΑΝΗ</v>
      </c>
      <c r="G166" s="28" t="s">
        <v>77</v>
      </c>
      <c r="H166" s="29" t="s">
        <v>5</v>
      </c>
      <c r="I166" s="28" t="s">
        <v>9</v>
      </c>
      <c r="J166" s="72">
        <v>44</v>
      </c>
      <c r="K166" s="72">
        <f>SUM(J164:J168)</f>
        <v>120</v>
      </c>
      <c r="L166" s="72">
        <v>4</v>
      </c>
      <c r="M166" s="72"/>
      <c r="N166" s="224" t="s">
        <v>329</v>
      </c>
      <c r="O166" s="224" t="s">
        <v>291</v>
      </c>
      <c r="P166" s="224">
        <v>2461022180</v>
      </c>
      <c r="Q166" s="225" t="s">
        <v>232</v>
      </c>
      <c r="R166" s="224"/>
      <c r="S166" s="224"/>
      <c r="T166" s="224"/>
      <c r="U166" s="224"/>
      <c r="V166" s="224"/>
      <c r="W166" s="226"/>
      <c r="X166" s="226"/>
    </row>
    <row r="167" spans="1:24" ht="15" customHeight="1" x14ac:dyDescent="0.35">
      <c r="A167" s="138" t="s">
        <v>31</v>
      </c>
      <c r="B167" s="3" t="str">
        <f t="shared" si="19"/>
        <v>291</v>
      </c>
      <c r="C167" s="115" t="s">
        <v>169</v>
      </c>
      <c r="D167" s="91" t="s">
        <v>145</v>
      </c>
      <c r="E167" s="88" t="s">
        <v>146</v>
      </c>
      <c r="F167" s="27" t="str">
        <f t="shared" si="20"/>
        <v>ΚΟΖΑΝΗ</v>
      </c>
      <c r="G167" s="28" t="s">
        <v>77</v>
      </c>
      <c r="H167" s="29" t="s">
        <v>7</v>
      </c>
      <c r="I167" s="28" t="s">
        <v>9</v>
      </c>
      <c r="J167" s="72">
        <v>27</v>
      </c>
      <c r="K167" s="72"/>
      <c r="L167" s="72">
        <v>2</v>
      </c>
      <c r="M167" s="72"/>
      <c r="N167" s="221" t="s">
        <v>329</v>
      </c>
      <c r="O167" s="221" t="s">
        <v>291</v>
      </c>
      <c r="P167" s="221">
        <v>2461022180</v>
      </c>
      <c r="Q167" s="222" t="s">
        <v>232</v>
      </c>
      <c r="R167" s="221"/>
      <c r="S167" s="221"/>
      <c r="T167" s="221"/>
      <c r="U167" s="221"/>
      <c r="V167" s="221"/>
      <c r="W167" s="223"/>
      <c r="X167" s="223"/>
    </row>
    <row r="168" spans="1:24" ht="15" customHeight="1" thickBot="1" x14ac:dyDescent="0.4">
      <c r="A168" s="138" t="s">
        <v>31</v>
      </c>
      <c r="B168" s="3" t="str">
        <f t="shared" si="19"/>
        <v>291</v>
      </c>
      <c r="C168" s="151" t="s">
        <v>169</v>
      </c>
      <c r="D168" s="91" t="s">
        <v>145</v>
      </c>
      <c r="E168" s="94" t="s">
        <v>146</v>
      </c>
      <c r="F168" s="43" t="str">
        <f t="shared" si="20"/>
        <v>ΚΟΖΑΝΗ</v>
      </c>
      <c r="G168" s="44" t="s">
        <v>77</v>
      </c>
      <c r="H168" s="45" t="s">
        <v>6</v>
      </c>
      <c r="I168" s="44" t="s">
        <v>9</v>
      </c>
      <c r="J168" s="85">
        <v>23</v>
      </c>
      <c r="K168" s="85"/>
      <c r="L168" s="85">
        <v>2</v>
      </c>
      <c r="M168" s="85"/>
      <c r="N168" s="236" t="s">
        <v>329</v>
      </c>
      <c r="O168" s="236" t="s">
        <v>291</v>
      </c>
      <c r="P168" s="236">
        <v>2461022180</v>
      </c>
      <c r="Q168" s="239" t="s">
        <v>232</v>
      </c>
      <c r="R168" s="236"/>
      <c r="S168" s="236"/>
      <c r="T168" s="236"/>
      <c r="U168" s="236"/>
      <c r="V168" s="236"/>
      <c r="W168" s="238"/>
      <c r="X168" s="238"/>
    </row>
    <row r="169" spans="1:24" ht="15" customHeight="1" thickTop="1" x14ac:dyDescent="0.35">
      <c r="A169" s="138" t="s">
        <v>43</v>
      </c>
      <c r="B169" s="3" t="str">
        <f t="shared" ref="B169" si="23">LEFT(A169,3)</f>
        <v>293</v>
      </c>
      <c r="C169" s="115" t="s">
        <v>169</v>
      </c>
      <c r="D169" s="97" t="s">
        <v>147</v>
      </c>
      <c r="E169" s="95" t="s">
        <v>148</v>
      </c>
      <c r="F169" s="22" t="str">
        <f t="shared" si="20"/>
        <v>ΚΑΣΤΟΡΙΑ</v>
      </c>
      <c r="G169" s="23" t="s">
        <v>78</v>
      </c>
      <c r="H169" s="24" t="s">
        <v>3</v>
      </c>
      <c r="I169" s="23" t="s">
        <v>9</v>
      </c>
      <c r="J169" s="86">
        <v>1</v>
      </c>
      <c r="K169" s="86"/>
      <c r="L169" s="86">
        <v>1</v>
      </c>
      <c r="M169" s="86"/>
      <c r="N169" s="240" t="s">
        <v>233</v>
      </c>
      <c r="O169" s="240" t="s">
        <v>292</v>
      </c>
      <c r="P169" s="240" t="s">
        <v>293</v>
      </c>
      <c r="Q169" s="241" t="s">
        <v>234</v>
      </c>
      <c r="R169" s="240"/>
      <c r="S169" s="240"/>
      <c r="T169" s="240"/>
      <c r="U169" s="240"/>
      <c r="V169" s="240"/>
      <c r="W169" s="242"/>
      <c r="X169" s="242"/>
    </row>
    <row r="170" spans="1:24" ht="15" customHeight="1" x14ac:dyDescent="0.35">
      <c r="A170" s="138" t="s">
        <v>43</v>
      </c>
      <c r="B170" s="3" t="str">
        <f t="shared" si="19"/>
        <v>293</v>
      </c>
      <c r="C170" s="115" t="s">
        <v>169</v>
      </c>
      <c r="D170" s="91" t="s">
        <v>147</v>
      </c>
      <c r="E170" s="88" t="s">
        <v>148</v>
      </c>
      <c r="F170" s="27" t="str">
        <f t="shared" si="20"/>
        <v>ΚΑΣΤΟΡΙΑ</v>
      </c>
      <c r="G170" s="28" t="s">
        <v>78</v>
      </c>
      <c r="H170" s="29" t="s">
        <v>4</v>
      </c>
      <c r="I170" s="28" t="s">
        <v>9</v>
      </c>
      <c r="J170" s="41">
        <v>7</v>
      </c>
      <c r="K170" s="41"/>
      <c r="L170" s="41">
        <v>1</v>
      </c>
      <c r="M170" s="41"/>
      <c r="N170" s="243" t="s">
        <v>233</v>
      </c>
      <c r="O170" s="243" t="s">
        <v>292</v>
      </c>
      <c r="P170" s="243" t="s">
        <v>293</v>
      </c>
      <c r="Q170" s="244" t="s">
        <v>234</v>
      </c>
      <c r="R170" s="243"/>
      <c r="S170" s="243"/>
      <c r="T170" s="243"/>
      <c r="U170" s="243"/>
      <c r="V170" s="243"/>
      <c r="W170" s="245"/>
      <c r="X170" s="245"/>
    </row>
    <row r="171" spans="1:24" ht="15" customHeight="1" x14ac:dyDescent="0.35">
      <c r="A171" s="138" t="s">
        <v>43</v>
      </c>
      <c r="B171" s="3" t="str">
        <f t="shared" si="19"/>
        <v>293</v>
      </c>
      <c r="C171" s="115" t="s">
        <v>169</v>
      </c>
      <c r="D171" s="93" t="s">
        <v>147</v>
      </c>
      <c r="E171" s="88" t="s">
        <v>148</v>
      </c>
      <c r="F171" s="27" t="str">
        <f t="shared" si="20"/>
        <v>ΚΑΣΤΟΡΙΑ</v>
      </c>
      <c r="G171" s="28" t="s">
        <v>78</v>
      </c>
      <c r="H171" s="29" t="s">
        <v>5</v>
      </c>
      <c r="I171" s="28" t="s">
        <v>9</v>
      </c>
      <c r="J171" s="41">
        <v>12</v>
      </c>
      <c r="K171" s="41">
        <f>SUM(J169:J173)</f>
        <v>34</v>
      </c>
      <c r="L171" s="41">
        <v>1</v>
      </c>
      <c r="M171" s="41"/>
      <c r="N171" s="246" t="s">
        <v>233</v>
      </c>
      <c r="O171" s="373" t="s">
        <v>366</v>
      </c>
      <c r="P171" s="373" t="s">
        <v>293</v>
      </c>
      <c r="Q171" s="247" t="s">
        <v>234</v>
      </c>
      <c r="R171" s="373"/>
      <c r="S171" s="373"/>
      <c r="T171" s="373"/>
      <c r="U171" s="373"/>
      <c r="V171" s="373"/>
      <c r="W171" s="386"/>
      <c r="X171" s="386"/>
    </row>
    <row r="172" spans="1:24" ht="15" customHeight="1" x14ac:dyDescent="0.35">
      <c r="A172" s="138" t="s">
        <v>43</v>
      </c>
      <c r="B172" s="3" t="str">
        <f t="shared" si="19"/>
        <v>293</v>
      </c>
      <c r="C172" s="115" t="s">
        <v>169</v>
      </c>
      <c r="D172" s="91" t="s">
        <v>147</v>
      </c>
      <c r="E172" s="88" t="s">
        <v>148</v>
      </c>
      <c r="F172" s="27" t="str">
        <f t="shared" si="20"/>
        <v>ΚΑΣΤΟΡΙΑ</v>
      </c>
      <c r="G172" s="28" t="s">
        <v>78</v>
      </c>
      <c r="H172" s="29" t="s">
        <v>7</v>
      </c>
      <c r="I172" s="28" t="s">
        <v>9</v>
      </c>
      <c r="J172" s="41">
        <v>4</v>
      </c>
      <c r="K172" s="41"/>
      <c r="L172" s="41">
        <v>1</v>
      </c>
      <c r="M172" s="41"/>
      <c r="N172" s="243" t="s">
        <v>233</v>
      </c>
      <c r="O172" s="378"/>
      <c r="P172" s="368"/>
      <c r="Q172" s="244" t="s">
        <v>234</v>
      </c>
      <c r="R172" s="368"/>
      <c r="S172" s="368"/>
      <c r="T172" s="368"/>
      <c r="U172" s="368"/>
      <c r="V172" s="368"/>
      <c r="W172" s="385"/>
      <c r="X172" s="385"/>
    </row>
    <row r="173" spans="1:24" ht="15" customHeight="1" thickBot="1" x14ac:dyDescent="0.4">
      <c r="A173" s="138" t="s">
        <v>43</v>
      </c>
      <c r="B173" s="3" t="str">
        <f t="shared" si="19"/>
        <v>293</v>
      </c>
      <c r="C173" s="116" t="s">
        <v>169</v>
      </c>
      <c r="D173" s="96" t="s">
        <v>147</v>
      </c>
      <c r="E173" s="94" t="s">
        <v>148</v>
      </c>
      <c r="F173" s="43" t="str">
        <f t="shared" si="20"/>
        <v>ΚΑΣΤΟΡΙΑ</v>
      </c>
      <c r="G173" s="44" t="s">
        <v>78</v>
      </c>
      <c r="H173" s="45" t="s">
        <v>6</v>
      </c>
      <c r="I173" s="44" t="s">
        <v>9</v>
      </c>
      <c r="J173" s="46">
        <v>10</v>
      </c>
      <c r="K173" s="46"/>
      <c r="L173" s="46">
        <v>1</v>
      </c>
      <c r="M173" s="46"/>
      <c r="N173" s="249" t="s">
        <v>233</v>
      </c>
      <c r="O173" s="249" t="s">
        <v>292</v>
      </c>
      <c r="P173" s="249" t="s">
        <v>293</v>
      </c>
      <c r="Q173" s="250" t="s">
        <v>234</v>
      </c>
      <c r="R173" s="249"/>
      <c r="S173" s="249"/>
      <c r="T173" s="249"/>
      <c r="U173" s="249"/>
      <c r="V173" s="249"/>
      <c r="W173" s="251"/>
      <c r="X173" s="251"/>
    </row>
    <row r="174" spans="1:24" ht="15" customHeight="1" thickTop="1" x14ac:dyDescent="0.35">
      <c r="A174" s="138" t="s">
        <v>32</v>
      </c>
      <c r="B174" s="3" t="str">
        <f t="shared" si="19"/>
        <v>295</v>
      </c>
      <c r="C174" s="114" t="s">
        <v>170</v>
      </c>
      <c r="D174" s="50" t="s">
        <v>149</v>
      </c>
      <c r="E174" s="36" t="s">
        <v>150</v>
      </c>
      <c r="F174" s="37" t="str">
        <f t="shared" si="20"/>
        <v>ΠΙΕΡΙΑ</v>
      </c>
      <c r="G174" s="38" t="s">
        <v>79</v>
      </c>
      <c r="H174" s="39" t="s">
        <v>3</v>
      </c>
      <c r="I174" s="38" t="s">
        <v>9</v>
      </c>
      <c r="J174" s="68">
        <v>2</v>
      </c>
      <c r="K174" s="68"/>
      <c r="L174" s="68">
        <v>1</v>
      </c>
      <c r="M174" s="68"/>
      <c r="N174" s="240" t="s">
        <v>340</v>
      </c>
      <c r="O174" s="240" t="s">
        <v>294</v>
      </c>
      <c r="P174" s="240">
        <v>2351023400</v>
      </c>
      <c r="Q174" s="241" t="s">
        <v>235</v>
      </c>
      <c r="R174" s="240"/>
      <c r="S174" s="240"/>
      <c r="T174" s="240"/>
      <c r="U174" s="240"/>
      <c r="V174" s="240"/>
      <c r="W174" s="242"/>
      <c r="X174" s="242"/>
    </row>
    <row r="175" spans="1:24" ht="15" customHeight="1" x14ac:dyDescent="0.35">
      <c r="A175" s="138" t="s">
        <v>32</v>
      </c>
      <c r="B175" s="3" t="str">
        <f t="shared" si="19"/>
        <v>295</v>
      </c>
      <c r="C175" s="111" t="s">
        <v>170</v>
      </c>
      <c r="D175" s="20" t="s">
        <v>149</v>
      </c>
      <c r="E175" s="26" t="s">
        <v>150</v>
      </c>
      <c r="F175" s="27" t="str">
        <f t="shared" si="20"/>
        <v>ΠΙΕΡΙΑ</v>
      </c>
      <c r="G175" s="28" t="s">
        <v>79</v>
      </c>
      <c r="H175" s="29" t="s">
        <v>4</v>
      </c>
      <c r="I175" s="28" t="s">
        <v>9</v>
      </c>
      <c r="J175" s="72">
        <v>5</v>
      </c>
      <c r="K175" s="72"/>
      <c r="L175" s="72">
        <v>1</v>
      </c>
      <c r="M175" s="72"/>
      <c r="N175" s="243" t="s">
        <v>340</v>
      </c>
      <c r="O175" s="243" t="s">
        <v>294</v>
      </c>
      <c r="P175" s="243">
        <v>2351023400</v>
      </c>
      <c r="Q175" s="244" t="s">
        <v>235</v>
      </c>
      <c r="R175" s="243"/>
      <c r="S175" s="243"/>
      <c r="T175" s="243"/>
      <c r="U175" s="243"/>
      <c r="V175" s="243"/>
      <c r="W175" s="245"/>
      <c r="X175" s="245"/>
    </row>
    <row r="176" spans="1:24" ht="15" customHeight="1" x14ac:dyDescent="0.35">
      <c r="A176" s="138" t="s">
        <v>32</v>
      </c>
      <c r="B176" s="3" t="str">
        <f t="shared" si="19"/>
        <v>295</v>
      </c>
      <c r="C176" s="111" t="s">
        <v>170</v>
      </c>
      <c r="D176" s="152" t="s">
        <v>149</v>
      </c>
      <c r="E176" s="26" t="s">
        <v>150</v>
      </c>
      <c r="F176" s="27" t="str">
        <f t="shared" si="20"/>
        <v>ΠΙΕΡΙΑ</v>
      </c>
      <c r="G176" s="28" t="s">
        <v>79</v>
      </c>
      <c r="H176" s="29" t="s">
        <v>5</v>
      </c>
      <c r="I176" s="28" t="s">
        <v>9</v>
      </c>
      <c r="J176" s="72">
        <v>16</v>
      </c>
      <c r="K176" s="72">
        <f>SUM(J174:J178)</f>
        <v>48</v>
      </c>
      <c r="L176" s="72">
        <v>2</v>
      </c>
      <c r="M176" s="72"/>
      <c r="N176" s="246" t="s">
        <v>340</v>
      </c>
      <c r="O176" s="246" t="s">
        <v>294</v>
      </c>
      <c r="P176" s="246">
        <v>2351023400</v>
      </c>
      <c r="Q176" s="247" t="s">
        <v>235</v>
      </c>
      <c r="R176" s="246"/>
      <c r="S176" s="246"/>
      <c r="T176" s="246"/>
      <c r="U176" s="246"/>
      <c r="V176" s="246"/>
      <c r="W176" s="248"/>
      <c r="X176" s="248"/>
    </row>
    <row r="177" spans="1:24" ht="15" customHeight="1" x14ac:dyDescent="0.35">
      <c r="A177" s="138" t="s">
        <v>32</v>
      </c>
      <c r="B177" s="3" t="str">
        <f t="shared" si="19"/>
        <v>295</v>
      </c>
      <c r="C177" s="111" t="s">
        <v>170</v>
      </c>
      <c r="D177" s="20" t="s">
        <v>149</v>
      </c>
      <c r="E177" s="26" t="s">
        <v>150</v>
      </c>
      <c r="F177" s="27" t="str">
        <f t="shared" si="20"/>
        <v>ΠΙΕΡΙΑ</v>
      </c>
      <c r="G177" s="28" t="s">
        <v>79</v>
      </c>
      <c r="H177" s="29" t="s">
        <v>7</v>
      </c>
      <c r="I177" s="28" t="s">
        <v>9</v>
      </c>
      <c r="J177" s="72">
        <v>12</v>
      </c>
      <c r="K177" s="72"/>
      <c r="L177" s="72">
        <v>1</v>
      </c>
      <c r="M177" s="72"/>
      <c r="N177" s="243" t="s">
        <v>340</v>
      </c>
      <c r="O177" s="243" t="s">
        <v>294</v>
      </c>
      <c r="P177" s="243">
        <v>2351023400</v>
      </c>
      <c r="Q177" s="244" t="s">
        <v>235</v>
      </c>
      <c r="R177" s="243"/>
      <c r="S177" s="243"/>
      <c r="T177" s="243"/>
      <c r="U177" s="243"/>
      <c r="V177" s="243"/>
      <c r="W177" s="245"/>
      <c r="X177" s="245"/>
    </row>
    <row r="178" spans="1:24" ht="15" customHeight="1" thickBot="1" x14ac:dyDescent="0.4">
      <c r="A178" s="138" t="s">
        <v>32</v>
      </c>
      <c r="B178" s="3" t="str">
        <f t="shared" si="19"/>
        <v>295</v>
      </c>
      <c r="C178" s="111" t="s">
        <v>170</v>
      </c>
      <c r="D178" s="20" t="s">
        <v>149</v>
      </c>
      <c r="E178" s="42" t="s">
        <v>150</v>
      </c>
      <c r="F178" s="43" t="str">
        <f t="shared" si="20"/>
        <v>ΠΙΕΡΙΑ</v>
      </c>
      <c r="G178" s="44" t="s">
        <v>79</v>
      </c>
      <c r="H178" s="45" t="s">
        <v>6</v>
      </c>
      <c r="I178" s="44" t="s">
        <v>9</v>
      </c>
      <c r="J178" s="85">
        <v>13</v>
      </c>
      <c r="K178" s="85"/>
      <c r="L178" s="85">
        <v>1</v>
      </c>
      <c r="M178" s="85"/>
      <c r="N178" s="249" t="s">
        <v>340</v>
      </c>
      <c r="O178" s="249" t="s">
        <v>294</v>
      </c>
      <c r="P178" s="249">
        <v>2351023400</v>
      </c>
      <c r="Q178" s="250" t="s">
        <v>235</v>
      </c>
      <c r="R178" s="249"/>
      <c r="S178" s="249"/>
      <c r="T178" s="249"/>
      <c r="U178" s="249"/>
      <c r="V178" s="249"/>
      <c r="W178" s="251"/>
      <c r="X178" s="251"/>
    </row>
    <row r="179" spans="1:24" ht="15" customHeight="1" thickTop="1" x14ac:dyDescent="0.35">
      <c r="A179" s="138" t="s">
        <v>33</v>
      </c>
      <c r="B179" s="3" t="str">
        <f t="shared" si="19"/>
        <v>299</v>
      </c>
      <c r="C179" s="111" t="s">
        <v>170</v>
      </c>
      <c r="D179" s="50" t="s">
        <v>151</v>
      </c>
      <c r="E179" s="36" t="s">
        <v>152</v>
      </c>
      <c r="F179" s="22" t="str">
        <f t="shared" si="20"/>
        <v>ΠΕΛΛΑ</v>
      </c>
      <c r="G179" s="23" t="s">
        <v>80</v>
      </c>
      <c r="H179" s="24" t="s">
        <v>3</v>
      </c>
      <c r="I179" s="23" t="s">
        <v>9</v>
      </c>
      <c r="J179" s="86">
        <v>3</v>
      </c>
      <c r="K179" s="86"/>
      <c r="L179" s="86">
        <v>1</v>
      </c>
      <c r="M179" s="86"/>
      <c r="N179" s="240" t="s">
        <v>330</v>
      </c>
      <c r="O179" s="240" t="s">
        <v>295</v>
      </c>
      <c r="P179" s="155">
        <v>2381023131</v>
      </c>
      <c r="Q179" s="304" t="s">
        <v>236</v>
      </c>
      <c r="R179" s="155"/>
      <c r="S179" s="155"/>
      <c r="T179" s="155"/>
      <c r="U179" s="155"/>
      <c r="V179" s="155"/>
      <c r="W179" s="277"/>
      <c r="X179" s="277"/>
    </row>
    <row r="180" spans="1:24" ht="15" customHeight="1" x14ac:dyDescent="0.35">
      <c r="A180" s="138" t="s">
        <v>33</v>
      </c>
      <c r="B180" s="3" t="str">
        <f t="shared" si="19"/>
        <v>299</v>
      </c>
      <c r="C180" s="111" t="s">
        <v>170</v>
      </c>
      <c r="D180" s="20" t="s">
        <v>151</v>
      </c>
      <c r="E180" s="26" t="s">
        <v>152</v>
      </c>
      <c r="F180" s="27" t="str">
        <f t="shared" si="20"/>
        <v>ΠΕΛΛΑ</v>
      </c>
      <c r="G180" s="28" t="s">
        <v>80</v>
      </c>
      <c r="H180" s="29" t="s">
        <v>4</v>
      </c>
      <c r="I180" s="28" t="s">
        <v>9</v>
      </c>
      <c r="J180" s="72">
        <v>12</v>
      </c>
      <c r="K180" s="72"/>
      <c r="L180" s="72">
        <v>1</v>
      </c>
      <c r="M180" s="72"/>
      <c r="N180" s="243" t="s">
        <v>330</v>
      </c>
      <c r="O180" s="243" t="s">
        <v>295</v>
      </c>
      <c r="P180" s="159">
        <v>2381023131</v>
      </c>
      <c r="Q180" s="305" t="s">
        <v>236</v>
      </c>
      <c r="R180" s="159"/>
      <c r="S180" s="159"/>
      <c r="T180" s="159"/>
      <c r="U180" s="159"/>
      <c r="V180" s="159"/>
      <c r="W180" s="279"/>
      <c r="X180" s="279"/>
    </row>
    <row r="181" spans="1:24" ht="15" customHeight="1" x14ac:dyDescent="0.35">
      <c r="A181" s="138" t="s">
        <v>33</v>
      </c>
      <c r="B181" s="3" t="str">
        <f t="shared" si="19"/>
        <v>299</v>
      </c>
      <c r="C181" s="111" t="s">
        <v>170</v>
      </c>
      <c r="D181" s="89" t="s">
        <v>151</v>
      </c>
      <c r="E181" s="26" t="s">
        <v>152</v>
      </c>
      <c r="F181" s="27" t="str">
        <f t="shared" si="20"/>
        <v>ΠΕΛΛΑ</v>
      </c>
      <c r="G181" s="28" t="s">
        <v>80</v>
      </c>
      <c r="H181" s="29" t="s">
        <v>5</v>
      </c>
      <c r="I181" s="28" t="s">
        <v>9</v>
      </c>
      <c r="J181" s="72">
        <v>40</v>
      </c>
      <c r="K181" s="72">
        <f>SUM(J179:J183)</f>
        <v>93</v>
      </c>
      <c r="L181" s="72">
        <v>4</v>
      </c>
      <c r="M181" s="72"/>
      <c r="N181" s="246" t="s">
        <v>330</v>
      </c>
      <c r="O181" s="246" t="s">
        <v>295</v>
      </c>
      <c r="P181" s="163">
        <v>2381023131</v>
      </c>
      <c r="Q181" s="306" t="s">
        <v>236</v>
      </c>
      <c r="R181" s="163"/>
      <c r="S181" s="163"/>
      <c r="T181" s="163"/>
      <c r="U181" s="163"/>
      <c r="V181" s="163"/>
      <c r="W181" s="307"/>
      <c r="X181" s="307"/>
    </row>
    <row r="182" spans="1:24" ht="15" customHeight="1" x14ac:dyDescent="0.35">
      <c r="A182" s="138" t="s">
        <v>33</v>
      </c>
      <c r="B182" s="3" t="str">
        <f t="shared" si="19"/>
        <v>299</v>
      </c>
      <c r="C182" s="111" t="s">
        <v>170</v>
      </c>
      <c r="D182" s="20" t="s">
        <v>151</v>
      </c>
      <c r="E182" s="26" t="s">
        <v>152</v>
      </c>
      <c r="F182" s="27" t="str">
        <f t="shared" si="20"/>
        <v>ΠΕΛΛΑ</v>
      </c>
      <c r="G182" s="28" t="s">
        <v>80</v>
      </c>
      <c r="H182" s="29" t="s">
        <v>7</v>
      </c>
      <c r="I182" s="28" t="s">
        <v>9</v>
      </c>
      <c r="J182" s="72">
        <v>25</v>
      </c>
      <c r="K182" s="72"/>
      <c r="L182" s="72">
        <v>2</v>
      </c>
      <c r="M182" s="72"/>
      <c r="N182" s="243" t="s">
        <v>330</v>
      </c>
      <c r="O182" s="243" t="s">
        <v>295</v>
      </c>
      <c r="P182" s="159">
        <v>2381023131</v>
      </c>
      <c r="Q182" s="305" t="s">
        <v>236</v>
      </c>
      <c r="R182" s="159"/>
      <c r="S182" s="159"/>
      <c r="T182" s="159"/>
      <c r="U182" s="159"/>
      <c r="V182" s="159"/>
      <c r="W182" s="279"/>
      <c r="X182" s="279"/>
    </row>
    <row r="183" spans="1:24" ht="15" customHeight="1" thickBot="1" x14ac:dyDescent="0.4">
      <c r="A183" s="138" t="s">
        <v>33</v>
      </c>
      <c r="B183" s="3" t="str">
        <f t="shared" si="19"/>
        <v>299</v>
      </c>
      <c r="C183" s="111" t="s">
        <v>170</v>
      </c>
      <c r="D183" s="59" t="s">
        <v>151</v>
      </c>
      <c r="E183" s="42" t="s">
        <v>152</v>
      </c>
      <c r="F183" s="32" t="str">
        <f t="shared" si="20"/>
        <v>ΠΕΛΛΑ</v>
      </c>
      <c r="G183" s="33" t="s">
        <v>80</v>
      </c>
      <c r="H183" s="34" t="s">
        <v>6</v>
      </c>
      <c r="I183" s="33" t="s">
        <v>9</v>
      </c>
      <c r="J183" s="84">
        <v>13</v>
      </c>
      <c r="K183" s="84"/>
      <c r="L183" s="84">
        <v>1</v>
      </c>
      <c r="M183" s="84"/>
      <c r="N183" s="249" t="s">
        <v>330</v>
      </c>
      <c r="O183" s="249" t="s">
        <v>295</v>
      </c>
      <c r="P183" s="167">
        <v>2381023131</v>
      </c>
      <c r="Q183" s="308" t="s">
        <v>236</v>
      </c>
      <c r="R183" s="167"/>
      <c r="S183" s="167"/>
      <c r="T183" s="167"/>
      <c r="U183" s="167"/>
      <c r="V183" s="167"/>
      <c r="W183" s="284"/>
      <c r="X183" s="284"/>
    </row>
    <row r="184" spans="1:24" ht="15" customHeight="1" thickTop="1" x14ac:dyDescent="0.35">
      <c r="A184" s="138" t="s">
        <v>174</v>
      </c>
      <c r="B184" s="3" t="str">
        <f>LEFT(A184,3)</f>
        <v>002</v>
      </c>
      <c r="C184" s="111" t="s">
        <v>170</v>
      </c>
      <c r="D184" s="20" t="s">
        <v>153</v>
      </c>
      <c r="E184" s="36" t="s">
        <v>154</v>
      </c>
      <c r="F184" s="107" t="str">
        <f>RIGHT(A184,LEN(A184)-5)</f>
        <v>ΕΙΔΙΚΟ ΕΞΕΤΑΣΤΙΚΟ ΚΕΝΤΡΟ ΘΕΣ/ΝΙΚΗΣ</v>
      </c>
      <c r="G184" s="38" t="s">
        <v>81</v>
      </c>
      <c r="H184" s="39" t="s">
        <v>3</v>
      </c>
      <c r="I184" s="38" t="s">
        <v>9</v>
      </c>
      <c r="J184" s="119">
        <f>5+1</f>
        <v>6</v>
      </c>
      <c r="K184" s="68"/>
      <c r="L184" s="68">
        <v>1</v>
      </c>
      <c r="M184" s="68"/>
      <c r="N184" s="240" t="s">
        <v>237</v>
      </c>
      <c r="O184" s="240" t="s">
        <v>296</v>
      </c>
      <c r="P184" s="240">
        <v>2310300828</v>
      </c>
      <c r="Q184" s="241" t="s">
        <v>238</v>
      </c>
      <c r="R184" s="240"/>
      <c r="S184" s="240"/>
      <c r="T184" s="240"/>
      <c r="U184" s="240"/>
      <c r="V184" s="240"/>
      <c r="W184" s="242"/>
      <c r="X184" s="242"/>
    </row>
    <row r="185" spans="1:24" ht="15" customHeight="1" x14ac:dyDescent="0.35">
      <c r="A185" s="138" t="s">
        <v>174</v>
      </c>
      <c r="B185" s="3" t="str">
        <f>LEFT(A185,3)</f>
        <v>002</v>
      </c>
      <c r="C185" s="111" t="s">
        <v>170</v>
      </c>
      <c r="D185" s="20" t="s">
        <v>153</v>
      </c>
      <c r="E185" s="26" t="s">
        <v>154</v>
      </c>
      <c r="F185" s="108" t="str">
        <f>RIGHT(A185,LEN(A185)-5)</f>
        <v>ΕΙΔΙΚΟ ΕΞΕΤΑΣΤΙΚΟ ΚΕΝΤΡΟ ΘΕΣ/ΝΙΚΗΣ</v>
      </c>
      <c r="G185" s="28" t="s">
        <v>81</v>
      </c>
      <c r="H185" s="29" t="s">
        <v>3</v>
      </c>
      <c r="I185" s="28" t="s">
        <v>10</v>
      </c>
      <c r="J185" s="72">
        <v>0</v>
      </c>
      <c r="K185" s="72"/>
      <c r="L185" s="72"/>
      <c r="M185" s="72">
        <v>0</v>
      </c>
      <c r="N185" s="243" t="s">
        <v>237</v>
      </c>
      <c r="O185" s="243" t="s">
        <v>296</v>
      </c>
      <c r="P185" s="243">
        <v>2310300828</v>
      </c>
      <c r="Q185" s="244" t="s">
        <v>238</v>
      </c>
      <c r="R185" s="243"/>
      <c r="S185" s="243"/>
      <c r="T185" s="243"/>
      <c r="U185" s="243"/>
      <c r="V185" s="243"/>
      <c r="W185" s="245"/>
      <c r="X185" s="245"/>
    </row>
    <row r="186" spans="1:24" ht="15" customHeight="1" x14ac:dyDescent="0.35">
      <c r="A186" s="138" t="s">
        <v>174</v>
      </c>
      <c r="B186" s="3" t="str">
        <f>LEFT(A186,3)</f>
        <v>002</v>
      </c>
      <c r="C186" s="111" t="s">
        <v>170</v>
      </c>
      <c r="D186" s="20" t="s">
        <v>153</v>
      </c>
      <c r="E186" s="26" t="s">
        <v>154</v>
      </c>
      <c r="F186" s="108" t="str">
        <f t="shared" si="20"/>
        <v>ΕΙΔΙΚΟ ΕΞΕΤΑΣΤΙΚΟ ΚΕΝΤΡΟ ΘΕΣ/ΝΙΚΗΣ</v>
      </c>
      <c r="G186" s="28" t="s">
        <v>81</v>
      </c>
      <c r="H186" s="29" t="s">
        <v>4</v>
      </c>
      <c r="I186" s="28" t="s">
        <v>9</v>
      </c>
      <c r="J186" s="72">
        <v>2</v>
      </c>
      <c r="K186" s="72"/>
      <c r="L186" s="72">
        <v>1</v>
      </c>
      <c r="M186" s="72"/>
      <c r="N186" s="243" t="s">
        <v>237</v>
      </c>
      <c r="O186" s="243" t="s">
        <v>296</v>
      </c>
      <c r="P186" s="243">
        <v>2310300828</v>
      </c>
      <c r="Q186" s="244" t="s">
        <v>238</v>
      </c>
      <c r="R186" s="243"/>
      <c r="S186" s="243"/>
      <c r="T186" s="243"/>
      <c r="U186" s="243"/>
      <c r="V186" s="243"/>
      <c r="W186" s="245"/>
      <c r="X186" s="245"/>
    </row>
    <row r="187" spans="1:24" ht="15" customHeight="1" x14ac:dyDescent="0.35">
      <c r="A187" s="138" t="s">
        <v>174</v>
      </c>
      <c r="B187" s="3" t="str">
        <f>LEFT(A187,3)</f>
        <v>002</v>
      </c>
      <c r="C187" s="111" t="s">
        <v>170</v>
      </c>
      <c r="D187" s="20" t="s">
        <v>153</v>
      </c>
      <c r="E187" s="26" t="s">
        <v>154</v>
      </c>
      <c r="F187" s="109" t="str">
        <f t="shared" si="20"/>
        <v>ΕΙΔΙΚΟ ΕΞΕΤΑΣΤΙΚΟ ΚΕΝΤΡΟ ΘΕΣ/ΝΙΚΗΣ</v>
      </c>
      <c r="G187" s="28" t="s">
        <v>81</v>
      </c>
      <c r="H187" s="29" t="s">
        <v>4</v>
      </c>
      <c r="I187" s="28" t="s">
        <v>10</v>
      </c>
      <c r="J187" s="72">
        <v>1</v>
      </c>
      <c r="K187" s="72"/>
      <c r="L187" s="72"/>
      <c r="M187" s="72">
        <v>1</v>
      </c>
      <c r="N187" s="243" t="s">
        <v>237</v>
      </c>
      <c r="O187" s="243" t="s">
        <v>296</v>
      </c>
      <c r="P187" s="243">
        <v>2310300828</v>
      </c>
      <c r="Q187" s="244" t="s">
        <v>238</v>
      </c>
      <c r="R187" s="243"/>
      <c r="S187" s="243"/>
      <c r="T187" s="243"/>
      <c r="U187" s="243"/>
      <c r="V187" s="243"/>
      <c r="W187" s="245"/>
      <c r="X187" s="245"/>
    </row>
    <row r="188" spans="1:24" ht="15" customHeight="1" x14ac:dyDescent="0.35">
      <c r="A188" s="138" t="s">
        <v>174</v>
      </c>
      <c r="B188" s="3" t="str">
        <f t="shared" ref="B188:B195" si="24">LEFT(A188,3)</f>
        <v>002</v>
      </c>
      <c r="C188" s="111" t="s">
        <v>170</v>
      </c>
      <c r="D188" s="20" t="s">
        <v>153</v>
      </c>
      <c r="E188" s="26" t="s">
        <v>154</v>
      </c>
      <c r="F188" s="348" t="s">
        <v>384</v>
      </c>
      <c r="G188" s="28" t="s">
        <v>81</v>
      </c>
      <c r="H188" s="29" t="s">
        <v>5</v>
      </c>
      <c r="I188" s="28" t="s">
        <v>9</v>
      </c>
      <c r="J188" s="72">
        <v>6</v>
      </c>
      <c r="K188" s="72">
        <f>SUM(J184:J195)</f>
        <v>23</v>
      </c>
      <c r="L188" s="72">
        <v>1</v>
      </c>
      <c r="M188" s="72"/>
      <c r="N188" s="246" t="s">
        <v>237</v>
      </c>
      <c r="O188" s="373" t="s">
        <v>378</v>
      </c>
      <c r="P188" s="246">
        <v>2310300828</v>
      </c>
      <c r="Q188" s="247" t="s">
        <v>238</v>
      </c>
      <c r="R188" s="246"/>
      <c r="S188" s="246"/>
      <c r="T188" s="246"/>
      <c r="U188" s="246"/>
      <c r="V188" s="246"/>
      <c r="W188" s="248"/>
      <c r="X188" s="248"/>
    </row>
    <row r="189" spans="1:24" ht="15" customHeight="1" x14ac:dyDescent="0.35">
      <c r="A189" s="138" t="s">
        <v>174</v>
      </c>
      <c r="B189" s="3" t="str">
        <f t="shared" si="24"/>
        <v>002</v>
      </c>
      <c r="C189" s="111" t="s">
        <v>170</v>
      </c>
      <c r="D189" s="20" t="s">
        <v>153</v>
      </c>
      <c r="E189" s="26" t="s">
        <v>154</v>
      </c>
      <c r="F189" s="348" t="s">
        <v>385</v>
      </c>
      <c r="G189" s="28" t="s">
        <v>81</v>
      </c>
      <c r="H189" s="29" t="s">
        <v>5</v>
      </c>
      <c r="I189" s="28" t="s">
        <v>10</v>
      </c>
      <c r="J189" s="72">
        <v>0</v>
      </c>
      <c r="K189" s="72"/>
      <c r="L189" s="72"/>
      <c r="M189" s="72">
        <v>0</v>
      </c>
      <c r="N189" s="243" t="s">
        <v>237</v>
      </c>
      <c r="O189" s="368"/>
      <c r="P189" s="243">
        <v>2310300828</v>
      </c>
      <c r="Q189" s="244" t="s">
        <v>238</v>
      </c>
      <c r="R189" s="243"/>
      <c r="S189" s="243"/>
      <c r="T189" s="243"/>
      <c r="U189" s="243"/>
      <c r="V189" s="243"/>
      <c r="W189" s="245"/>
      <c r="X189" s="245"/>
    </row>
    <row r="190" spans="1:24" ht="15" customHeight="1" x14ac:dyDescent="0.35">
      <c r="A190" s="138" t="s">
        <v>174</v>
      </c>
      <c r="B190" s="3" t="str">
        <f t="shared" si="24"/>
        <v>002</v>
      </c>
      <c r="C190" s="111" t="s">
        <v>170</v>
      </c>
      <c r="D190" s="20" t="s">
        <v>153</v>
      </c>
      <c r="E190" s="26" t="s">
        <v>154</v>
      </c>
      <c r="F190" s="108" t="str">
        <f t="shared" si="20"/>
        <v>ΕΙΔΙΚΟ ΕΞΕΤΑΣΤΙΚΟ ΚΕΝΤΡΟ ΘΕΣ/ΝΙΚΗΣ</v>
      </c>
      <c r="G190" s="28" t="s">
        <v>81</v>
      </c>
      <c r="H190" s="29" t="s">
        <v>7</v>
      </c>
      <c r="I190" s="28" t="s">
        <v>9</v>
      </c>
      <c r="J190" s="72">
        <v>6</v>
      </c>
      <c r="K190" s="72"/>
      <c r="L190" s="72">
        <v>1</v>
      </c>
      <c r="M190" s="72"/>
      <c r="N190" s="243" t="s">
        <v>237</v>
      </c>
      <c r="O190" s="243" t="s">
        <v>296</v>
      </c>
      <c r="P190" s="243">
        <v>2310300828</v>
      </c>
      <c r="Q190" s="244" t="s">
        <v>238</v>
      </c>
      <c r="R190" s="243"/>
      <c r="S190" s="243"/>
      <c r="T190" s="243"/>
      <c r="U190" s="243"/>
      <c r="V190" s="243"/>
      <c r="W190" s="245"/>
      <c r="X190" s="245"/>
    </row>
    <row r="191" spans="1:24" ht="15" customHeight="1" x14ac:dyDescent="0.35">
      <c r="A191" s="138" t="s">
        <v>174</v>
      </c>
      <c r="B191" s="3" t="str">
        <f t="shared" si="24"/>
        <v>002</v>
      </c>
      <c r="C191" s="111" t="s">
        <v>170</v>
      </c>
      <c r="D191" s="380" t="s">
        <v>153</v>
      </c>
      <c r="E191" s="31" t="s">
        <v>154</v>
      </c>
      <c r="F191" s="108" t="str">
        <f t="shared" si="20"/>
        <v>ΕΙΔΙΚΟ ΕΞΕΤΑΣΤΙΚΟ ΚΕΝΤΡΟ ΘΕΣ/ΝΙΚΗΣ</v>
      </c>
      <c r="G191" s="28" t="s">
        <v>81</v>
      </c>
      <c r="H191" s="29" t="s">
        <v>7</v>
      </c>
      <c r="I191" s="28" t="s">
        <v>10</v>
      </c>
      <c r="J191" s="72">
        <v>0</v>
      </c>
      <c r="K191" s="72"/>
      <c r="L191" s="72"/>
      <c r="M191" s="72">
        <v>0</v>
      </c>
      <c r="N191" s="243" t="s">
        <v>237</v>
      </c>
      <c r="O191" s="243" t="s">
        <v>296</v>
      </c>
      <c r="P191" s="243">
        <v>2310300828</v>
      </c>
      <c r="Q191" s="244" t="s">
        <v>238</v>
      </c>
      <c r="R191" s="243"/>
      <c r="S191" s="243"/>
      <c r="T191" s="243"/>
      <c r="U191" s="243"/>
      <c r="V191" s="243"/>
      <c r="W191" s="245"/>
      <c r="X191" s="245"/>
    </row>
    <row r="192" spans="1:24" ht="15" customHeight="1" x14ac:dyDescent="0.35">
      <c r="A192" s="138" t="s">
        <v>174</v>
      </c>
      <c r="B192" s="3" t="str">
        <f t="shared" si="24"/>
        <v>002</v>
      </c>
      <c r="C192" s="111" t="s">
        <v>170</v>
      </c>
      <c r="D192" s="381"/>
      <c r="E192" s="26" t="s">
        <v>154</v>
      </c>
      <c r="F192" s="108" t="str">
        <f t="shared" si="20"/>
        <v>ΕΙΔΙΚΟ ΕΞΕΤΑΣΤΙΚΟ ΚΕΝΤΡΟ ΘΕΣ/ΝΙΚΗΣ</v>
      </c>
      <c r="G192" s="28" t="s">
        <v>81</v>
      </c>
      <c r="H192" s="29" t="s">
        <v>6</v>
      </c>
      <c r="I192" s="28" t="s">
        <v>9</v>
      </c>
      <c r="J192" s="72">
        <v>2</v>
      </c>
      <c r="K192" s="72"/>
      <c r="L192" s="72">
        <v>1</v>
      </c>
      <c r="M192" s="72"/>
      <c r="N192" s="243" t="s">
        <v>237</v>
      </c>
      <c r="O192" s="243" t="s">
        <v>296</v>
      </c>
      <c r="P192" s="243">
        <v>2310300828</v>
      </c>
      <c r="Q192" s="244" t="s">
        <v>238</v>
      </c>
      <c r="R192" s="243"/>
      <c r="S192" s="243"/>
      <c r="T192" s="243"/>
      <c r="U192" s="243"/>
      <c r="V192" s="243"/>
      <c r="W192" s="245"/>
      <c r="X192" s="245"/>
    </row>
    <row r="193" spans="1:24" ht="15" customHeight="1" x14ac:dyDescent="0.35">
      <c r="A193" s="138" t="s">
        <v>174</v>
      </c>
      <c r="B193" s="3" t="str">
        <f t="shared" si="24"/>
        <v>002</v>
      </c>
      <c r="C193" s="111" t="s">
        <v>170</v>
      </c>
      <c r="D193" s="20" t="s">
        <v>153</v>
      </c>
      <c r="E193" s="26" t="s">
        <v>154</v>
      </c>
      <c r="F193" s="108" t="str">
        <f t="shared" si="20"/>
        <v>ΕΙΔΙΚΟ ΕΞΕΤΑΣΤΙΚΟ ΚΕΝΤΡΟ ΘΕΣ/ΝΙΚΗΣ</v>
      </c>
      <c r="G193" s="28" t="s">
        <v>81</v>
      </c>
      <c r="H193" s="29" t="s">
        <v>6</v>
      </c>
      <c r="I193" s="28" t="s">
        <v>10</v>
      </c>
      <c r="J193" s="72">
        <v>0</v>
      </c>
      <c r="K193" s="72"/>
      <c r="L193" s="72"/>
      <c r="M193" s="72"/>
      <c r="N193" s="243" t="s">
        <v>237</v>
      </c>
      <c r="O193" s="243" t="s">
        <v>296</v>
      </c>
      <c r="P193" s="243">
        <v>2310300828</v>
      </c>
      <c r="Q193" s="244" t="s">
        <v>238</v>
      </c>
      <c r="R193" s="243"/>
      <c r="S193" s="243"/>
      <c r="T193" s="243"/>
      <c r="U193" s="243"/>
      <c r="V193" s="243"/>
      <c r="W193" s="245"/>
      <c r="X193" s="245"/>
    </row>
    <row r="194" spans="1:24" ht="15" customHeight="1" x14ac:dyDescent="0.35">
      <c r="A194" s="138" t="s">
        <v>174</v>
      </c>
      <c r="B194" s="3" t="str">
        <f t="shared" si="24"/>
        <v>002</v>
      </c>
      <c r="C194" s="111" t="s">
        <v>170</v>
      </c>
      <c r="D194" s="20" t="s">
        <v>153</v>
      </c>
      <c r="E194" s="26" t="s">
        <v>154</v>
      </c>
      <c r="F194" s="108" t="str">
        <f t="shared" ref="F194:F255" si="25">RIGHT(A194,LEN(A194)-5)</f>
        <v>ΕΙΔΙΚΟ ΕΞΕΤΑΣΤΙΚΟ ΚΕΝΤΡΟ ΘΕΣ/ΝΙΚΗΣ</v>
      </c>
      <c r="G194" s="28" t="s">
        <v>81</v>
      </c>
      <c r="H194" s="29" t="s">
        <v>44</v>
      </c>
      <c r="I194" s="28" t="s">
        <v>9</v>
      </c>
      <c r="J194" s="72">
        <v>0</v>
      </c>
      <c r="K194" s="72"/>
      <c r="L194" s="72">
        <v>0</v>
      </c>
      <c r="M194" s="72"/>
      <c r="N194" s="243" t="s">
        <v>237</v>
      </c>
      <c r="O194" s="243" t="s">
        <v>296</v>
      </c>
      <c r="P194" s="243">
        <v>2310300828</v>
      </c>
      <c r="Q194" s="244" t="s">
        <v>238</v>
      </c>
      <c r="R194" s="243"/>
      <c r="S194" s="243"/>
      <c r="T194" s="243"/>
      <c r="U194" s="243"/>
      <c r="V194" s="243"/>
      <c r="W194" s="245"/>
      <c r="X194" s="245"/>
    </row>
    <row r="195" spans="1:24" ht="15" customHeight="1" thickBot="1" x14ac:dyDescent="0.4">
      <c r="A195" s="141" t="s">
        <v>174</v>
      </c>
      <c r="B195" s="7" t="str">
        <f t="shared" si="24"/>
        <v>002</v>
      </c>
      <c r="C195" s="111" t="s">
        <v>170</v>
      </c>
      <c r="D195" s="20" t="s">
        <v>153</v>
      </c>
      <c r="E195" s="42" t="s">
        <v>154</v>
      </c>
      <c r="F195" s="110" t="str">
        <f t="shared" si="25"/>
        <v>ΕΙΔΙΚΟ ΕΞΕΤΑΣΤΙΚΟ ΚΕΝΤΡΟ ΘΕΣ/ΝΙΚΗΣ</v>
      </c>
      <c r="G195" s="44" t="s">
        <v>81</v>
      </c>
      <c r="H195" s="45" t="s">
        <v>44</v>
      </c>
      <c r="I195" s="44" t="s">
        <v>10</v>
      </c>
      <c r="J195" s="85">
        <v>0</v>
      </c>
      <c r="K195" s="85"/>
      <c r="L195" s="85"/>
      <c r="M195" s="85">
        <v>0</v>
      </c>
      <c r="N195" s="249" t="s">
        <v>237</v>
      </c>
      <c r="O195" s="249" t="s">
        <v>296</v>
      </c>
      <c r="P195" s="249">
        <v>2310300828</v>
      </c>
      <c r="Q195" s="250" t="s">
        <v>238</v>
      </c>
      <c r="R195" s="249"/>
      <c r="S195" s="249"/>
      <c r="T195" s="249"/>
      <c r="U195" s="249"/>
      <c r="V195" s="249"/>
      <c r="W195" s="251"/>
      <c r="X195" s="251"/>
    </row>
    <row r="196" spans="1:24" ht="15" customHeight="1" thickTop="1" x14ac:dyDescent="0.35">
      <c r="A196" s="138" t="s">
        <v>34</v>
      </c>
      <c r="B196" s="3" t="str">
        <f>LEFT(A196,3)</f>
        <v>301</v>
      </c>
      <c r="C196" s="112" t="s">
        <v>170</v>
      </c>
      <c r="D196" s="20" t="s">
        <v>153</v>
      </c>
      <c r="E196" s="26" t="s">
        <v>154</v>
      </c>
      <c r="F196" s="27" t="str">
        <f>RIGHT(A196,LEN(A196)-5)</f>
        <v>ΑΝΑΤ. ΘΕΣΣΑΛΟΝΙΚΗ</v>
      </c>
      <c r="G196" s="28" t="s">
        <v>82</v>
      </c>
      <c r="H196" s="29" t="s">
        <v>4</v>
      </c>
      <c r="I196" s="28" t="s">
        <v>9</v>
      </c>
      <c r="J196" s="72">
        <v>61</v>
      </c>
      <c r="K196" s="72"/>
      <c r="L196" s="72">
        <v>4</v>
      </c>
      <c r="M196" s="72"/>
      <c r="N196" s="240" t="s">
        <v>331</v>
      </c>
      <c r="O196" s="240" t="s">
        <v>297</v>
      </c>
      <c r="P196" s="240">
        <v>2310278100</v>
      </c>
      <c r="Q196" s="241" t="s">
        <v>239</v>
      </c>
      <c r="R196" s="240"/>
      <c r="S196" s="240"/>
      <c r="T196" s="240"/>
      <c r="U196" s="240"/>
      <c r="V196" s="240"/>
      <c r="W196" s="242"/>
      <c r="X196" s="242"/>
    </row>
    <row r="197" spans="1:24" ht="15" customHeight="1" x14ac:dyDescent="0.35">
      <c r="A197" s="138" t="s">
        <v>34</v>
      </c>
      <c r="B197" s="3" t="str">
        <f>LEFT(A197,3)</f>
        <v>301</v>
      </c>
      <c r="C197" s="111" t="s">
        <v>170</v>
      </c>
      <c r="D197" s="20" t="s">
        <v>153</v>
      </c>
      <c r="E197" s="26" t="s">
        <v>154</v>
      </c>
      <c r="F197" s="27" t="str">
        <f>RIGHT(A197,LEN(A197)-5)</f>
        <v>ΑΝΑΤ. ΘΕΣΣΑΛΟΝΙΚΗ</v>
      </c>
      <c r="G197" s="28" t="s">
        <v>82</v>
      </c>
      <c r="H197" s="29" t="s">
        <v>4</v>
      </c>
      <c r="I197" s="28" t="s">
        <v>10</v>
      </c>
      <c r="J197" s="72">
        <v>42</v>
      </c>
      <c r="K197" s="72"/>
      <c r="L197" s="72"/>
      <c r="M197" s="72">
        <v>4</v>
      </c>
      <c r="N197" s="246" t="s">
        <v>331</v>
      </c>
      <c r="O197" s="246" t="s">
        <v>297</v>
      </c>
      <c r="P197" s="246">
        <v>2310278100</v>
      </c>
      <c r="Q197" s="247" t="s">
        <v>239</v>
      </c>
      <c r="R197" s="246"/>
      <c r="S197" s="246"/>
      <c r="T197" s="246"/>
      <c r="U197" s="246"/>
      <c r="V197" s="246"/>
      <c r="W197" s="248"/>
      <c r="X197" s="248"/>
    </row>
    <row r="198" spans="1:24" ht="15" customHeight="1" x14ac:dyDescent="0.35">
      <c r="A198" s="140" t="s">
        <v>34</v>
      </c>
      <c r="B198" s="6" t="str">
        <f t="shared" ref="B198:B255" si="26">LEFT(A198,3)</f>
        <v>301</v>
      </c>
      <c r="C198" s="111" t="s">
        <v>170</v>
      </c>
      <c r="D198" s="20" t="s">
        <v>153</v>
      </c>
      <c r="E198" s="21" t="s">
        <v>154</v>
      </c>
      <c r="F198" s="22" t="str">
        <f t="shared" si="25"/>
        <v>ΑΝΑΤ. ΘΕΣΣΑΛΟΝΙΚΗ</v>
      </c>
      <c r="G198" s="23" t="s">
        <v>82</v>
      </c>
      <c r="H198" s="24" t="s">
        <v>5</v>
      </c>
      <c r="I198" s="23" t="s">
        <v>9</v>
      </c>
      <c r="J198" s="86">
        <v>59</v>
      </c>
      <c r="K198" s="86">
        <f>SUM(J196:J199)</f>
        <v>184</v>
      </c>
      <c r="L198" s="86">
        <v>5</v>
      </c>
      <c r="M198" s="86"/>
      <c r="N198" s="243" t="s">
        <v>331</v>
      </c>
      <c r="O198" s="243" t="s">
        <v>297</v>
      </c>
      <c r="P198" s="243">
        <v>2310278100</v>
      </c>
      <c r="Q198" s="244" t="s">
        <v>239</v>
      </c>
      <c r="R198" s="243"/>
      <c r="S198" s="243"/>
      <c r="T198" s="243"/>
      <c r="U198" s="243"/>
      <c r="V198" s="243"/>
      <c r="W198" s="245"/>
      <c r="X198" s="245"/>
    </row>
    <row r="199" spans="1:24" ht="15" customHeight="1" thickBot="1" x14ac:dyDescent="0.4">
      <c r="A199" s="138" t="s">
        <v>34</v>
      </c>
      <c r="B199" s="3" t="str">
        <f t="shared" si="26"/>
        <v>301</v>
      </c>
      <c r="C199" s="111" t="s">
        <v>170</v>
      </c>
      <c r="D199" s="20" t="s">
        <v>153</v>
      </c>
      <c r="E199" s="42" t="s">
        <v>154</v>
      </c>
      <c r="F199" s="43" t="str">
        <f t="shared" si="25"/>
        <v>ΑΝΑΤ. ΘΕΣΣΑΛΟΝΙΚΗ</v>
      </c>
      <c r="G199" s="44" t="s">
        <v>82</v>
      </c>
      <c r="H199" s="45" t="s">
        <v>5</v>
      </c>
      <c r="I199" s="44" t="s">
        <v>10</v>
      </c>
      <c r="J199" s="85">
        <v>22</v>
      </c>
      <c r="K199" s="85"/>
      <c r="L199" s="85"/>
      <c r="M199" s="85">
        <v>3</v>
      </c>
      <c r="N199" s="249" t="s">
        <v>331</v>
      </c>
      <c r="O199" s="249" t="s">
        <v>297</v>
      </c>
      <c r="P199" s="249">
        <v>2310278100</v>
      </c>
      <c r="Q199" s="250" t="s">
        <v>239</v>
      </c>
      <c r="R199" s="249"/>
      <c r="S199" s="249"/>
      <c r="T199" s="249"/>
      <c r="U199" s="249"/>
      <c r="V199" s="249"/>
      <c r="W199" s="251"/>
      <c r="X199" s="251"/>
    </row>
    <row r="200" spans="1:24" ht="15" customHeight="1" thickTop="1" x14ac:dyDescent="0.35">
      <c r="A200" s="138" t="s">
        <v>34</v>
      </c>
      <c r="B200" s="3" t="str">
        <f>LEFT(A200,3)</f>
        <v>301</v>
      </c>
      <c r="C200" s="111" t="s">
        <v>170</v>
      </c>
      <c r="D200" s="20" t="s">
        <v>153</v>
      </c>
      <c r="E200" s="36" t="s">
        <v>154</v>
      </c>
      <c r="F200" s="37" t="str">
        <f>RIGHT(A200,LEN(A200)-5)</f>
        <v>ΑΝΑΤ. ΘΕΣΣΑΛΟΝΙΚΗ</v>
      </c>
      <c r="G200" s="38" t="s">
        <v>184</v>
      </c>
      <c r="H200" s="39" t="s">
        <v>6</v>
      </c>
      <c r="I200" s="38" t="s">
        <v>9</v>
      </c>
      <c r="J200" s="119">
        <f>81-1</f>
        <v>80</v>
      </c>
      <c r="K200" s="68"/>
      <c r="L200" s="68">
        <v>7</v>
      </c>
      <c r="M200" s="68"/>
      <c r="N200" s="240" t="s">
        <v>332</v>
      </c>
      <c r="O200" s="240" t="s">
        <v>298</v>
      </c>
      <c r="P200" s="240">
        <v>2310937402</v>
      </c>
      <c r="Q200" s="241" t="s">
        <v>240</v>
      </c>
      <c r="R200" s="240"/>
      <c r="S200" s="240"/>
      <c r="T200" s="240"/>
      <c r="U200" s="240"/>
      <c r="V200" s="240"/>
      <c r="W200" s="242"/>
      <c r="X200" s="242"/>
    </row>
    <row r="201" spans="1:24" ht="15" customHeight="1" x14ac:dyDescent="0.35">
      <c r="A201" s="138" t="s">
        <v>34</v>
      </c>
      <c r="B201" s="3" t="str">
        <f>LEFT(A201,3)</f>
        <v>301</v>
      </c>
      <c r="C201" s="111" t="s">
        <v>170</v>
      </c>
      <c r="D201" s="20" t="s">
        <v>153</v>
      </c>
      <c r="E201" s="31" t="s">
        <v>154</v>
      </c>
      <c r="F201" s="32" t="str">
        <f>RIGHT(A201,LEN(A201)-5)</f>
        <v>ΑΝΑΤ. ΘΕΣΣΑΛΟΝΙΚΗ</v>
      </c>
      <c r="G201" s="33" t="s">
        <v>184</v>
      </c>
      <c r="H201" s="34" t="s">
        <v>6</v>
      </c>
      <c r="I201" s="33" t="s">
        <v>10</v>
      </c>
      <c r="J201" s="122">
        <f>48+1</f>
        <v>49</v>
      </c>
      <c r="K201" s="84"/>
      <c r="L201" s="84"/>
      <c r="M201" s="84">
        <v>4</v>
      </c>
      <c r="N201" s="246" t="s">
        <v>332</v>
      </c>
      <c r="O201" s="246" t="s">
        <v>298</v>
      </c>
      <c r="P201" s="246">
        <v>2310937402</v>
      </c>
      <c r="Q201" s="247" t="s">
        <v>240</v>
      </c>
      <c r="R201" s="246"/>
      <c r="S201" s="246"/>
      <c r="T201" s="246"/>
      <c r="U201" s="246"/>
      <c r="V201" s="246"/>
      <c r="W201" s="248"/>
      <c r="X201" s="248"/>
    </row>
    <row r="202" spans="1:24" ht="15" customHeight="1" x14ac:dyDescent="0.35">
      <c r="A202" s="138" t="s">
        <v>34</v>
      </c>
      <c r="B202" s="3" t="str">
        <f t="shared" ref="B202:B203" si="27">LEFT(A202,3)</f>
        <v>301</v>
      </c>
      <c r="C202" s="111" t="s">
        <v>170</v>
      </c>
      <c r="D202" s="20" t="s">
        <v>153</v>
      </c>
      <c r="E202" s="26" t="s">
        <v>154</v>
      </c>
      <c r="F202" s="27" t="str">
        <f t="shared" ref="F202:F203" si="28">RIGHT(A202,LEN(A202)-5)</f>
        <v>ΑΝΑΤ. ΘΕΣΣΑΛΟΝΙΚΗ</v>
      </c>
      <c r="G202" s="28" t="s">
        <v>184</v>
      </c>
      <c r="H202" s="29" t="s">
        <v>44</v>
      </c>
      <c r="I202" s="28" t="s">
        <v>9</v>
      </c>
      <c r="J202" s="72">
        <v>3</v>
      </c>
      <c r="K202" s="72">
        <f>SUM(J200:J203)</f>
        <v>139</v>
      </c>
      <c r="L202" s="72">
        <v>1</v>
      </c>
      <c r="M202" s="72"/>
      <c r="N202" s="243" t="s">
        <v>332</v>
      </c>
      <c r="O202" s="243" t="s">
        <v>298</v>
      </c>
      <c r="P202" s="243">
        <v>2310937402</v>
      </c>
      <c r="Q202" s="244" t="s">
        <v>240</v>
      </c>
      <c r="R202" s="243"/>
      <c r="S202" s="243"/>
      <c r="T202" s="243"/>
      <c r="U202" s="243"/>
      <c r="V202" s="243"/>
      <c r="W202" s="245"/>
      <c r="X202" s="245"/>
    </row>
    <row r="203" spans="1:24" ht="15" customHeight="1" thickBot="1" x14ac:dyDescent="0.4">
      <c r="A203" s="138" t="s">
        <v>34</v>
      </c>
      <c r="B203" s="3" t="str">
        <f t="shared" si="27"/>
        <v>301</v>
      </c>
      <c r="C203" s="111" t="s">
        <v>170</v>
      </c>
      <c r="D203" s="20" t="s">
        <v>153</v>
      </c>
      <c r="E203" s="106" t="s">
        <v>154</v>
      </c>
      <c r="F203" s="56" t="str">
        <f t="shared" si="28"/>
        <v>ΑΝΑΤ. ΘΕΣΣΑΛΟΝΙΚΗ</v>
      </c>
      <c r="G203" s="58" t="s">
        <v>184</v>
      </c>
      <c r="H203" s="57" t="s">
        <v>44</v>
      </c>
      <c r="I203" s="58" t="s">
        <v>10</v>
      </c>
      <c r="J203" s="99">
        <v>7</v>
      </c>
      <c r="K203" s="99"/>
      <c r="L203" s="99"/>
      <c r="M203" s="99">
        <v>1</v>
      </c>
      <c r="N203" s="309" t="s">
        <v>332</v>
      </c>
      <c r="O203" s="309" t="s">
        <v>298</v>
      </c>
      <c r="P203" s="309">
        <v>2310937402</v>
      </c>
      <c r="Q203" s="310" t="s">
        <v>240</v>
      </c>
      <c r="R203" s="309"/>
      <c r="S203" s="309"/>
      <c r="T203" s="309"/>
      <c r="U203" s="309"/>
      <c r="V203" s="309"/>
      <c r="W203" s="311"/>
      <c r="X203" s="311"/>
    </row>
    <row r="204" spans="1:24" ht="15" customHeight="1" x14ac:dyDescent="0.35">
      <c r="A204" s="138" t="s">
        <v>34</v>
      </c>
      <c r="B204" s="3" t="str">
        <f>LEFT(A204,3)</f>
        <v>301</v>
      </c>
      <c r="C204" s="111" t="s">
        <v>170</v>
      </c>
      <c r="D204" s="20" t="s">
        <v>153</v>
      </c>
      <c r="E204" s="51" t="s">
        <v>154</v>
      </c>
      <c r="F204" s="52" t="str">
        <f>RIGHT(A204,LEN(A204)-5)</f>
        <v>ΑΝΑΤ. ΘΕΣΣΑΛΟΝΙΚΗ</v>
      </c>
      <c r="G204" s="53" t="s">
        <v>199</v>
      </c>
      <c r="H204" s="54" t="s">
        <v>3</v>
      </c>
      <c r="I204" s="53" t="s">
        <v>9</v>
      </c>
      <c r="J204" s="125">
        <f>15-1</f>
        <v>14</v>
      </c>
      <c r="K204" s="79"/>
      <c r="L204" s="79">
        <v>1</v>
      </c>
      <c r="M204" s="79"/>
      <c r="N204" s="312" t="s">
        <v>333</v>
      </c>
      <c r="O204" s="312" t="s">
        <v>299</v>
      </c>
      <c r="P204" s="312">
        <v>231434209</v>
      </c>
      <c r="Q204" s="313" t="s">
        <v>241</v>
      </c>
      <c r="R204" s="312"/>
      <c r="S204" s="312"/>
      <c r="T204" s="312"/>
      <c r="U204" s="312"/>
      <c r="V204" s="312"/>
      <c r="W204" s="314"/>
      <c r="X204" s="314"/>
    </row>
    <row r="205" spans="1:24" ht="15" customHeight="1" x14ac:dyDescent="0.35">
      <c r="A205" s="138" t="s">
        <v>34</v>
      </c>
      <c r="B205" s="3" t="str">
        <f>LEFT(A205,3)</f>
        <v>301</v>
      </c>
      <c r="C205" s="111" t="s">
        <v>170</v>
      </c>
      <c r="D205" s="20" t="s">
        <v>153</v>
      </c>
      <c r="E205" s="26" t="s">
        <v>154</v>
      </c>
      <c r="F205" s="27" t="str">
        <f>RIGHT(A205,LEN(A205)-5)</f>
        <v>ΑΝΑΤ. ΘΕΣΣΑΛΟΝΙΚΗ</v>
      </c>
      <c r="G205" s="28" t="s">
        <v>199</v>
      </c>
      <c r="H205" s="29" t="s">
        <v>3</v>
      </c>
      <c r="I205" s="28" t="s">
        <v>10</v>
      </c>
      <c r="J205" s="72">
        <v>23</v>
      </c>
      <c r="K205" s="72"/>
      <c r="L205" s="72"/>
      <c r="M205" s="72">
        <v>2</v>
      </c>
      <c r="N205" s="246" t="s">
        <v>333</v>
      </c>
      <c r="O205" s="246" t="s">
        <v>299</v>
      </c>
      <c r="P205" s="246">
        <v>231434209</v>
      </c>
      <c r="Q205" s="247" t="s">
        <v>241</v>
      </c>
      <c r="R205" s="246"/>
      <c r="S205" s="246"/>
      <c r="T205" s="246"/>
      <c r="U205" s="246"/>
      <c r="V205" s="246"/>
      <c r="W205" s="248"/>
      <c r="X205" s="248"/>
    </row>
    <row r="206" spans="1:24" ht="15" customHeight="1" x14ac:dyDescent="0.35">
      <c r="A206" s="138" t="s">
        <v>34</v>
      </c>
      <c r="B206" s="3" t="str">
        <f>LEFT(A206,3)</f>
        <v>301</v>
      </c>
      <c r="C206" s="111" t="s">
        <v>170</v>
      </c>
      <c r="D206" s="20" t="s">
        <v>153</v>
      </c>
      <c r="E206" s="26" t="s">
        <v>154</v>
      </c>
      <c r="F206" s="27" t="str">
        <f>RIGHT(A206,LEN(A206)-5)</f>
        <v>ΑΝΑΤ. ΘΕΣΣΑΛΟΝΙΚΗ</v>
      </c>
      <c r="G206" s="28" t="s">
        <v>199</v>
      </c>
      <c r="H206" s="29" t="s">
        <v>7</v>
      </c>
      <c r="I206" s="28" t="s">
        <v>9</v>
      </c>
      <c r="J206" s="72">
        <v>81</v>
      </c>
      <c r="K206" s="72">
        <f>SUM(J204:J207)</f>
        <v>155</v>
      </c>
      <c r="L206" s="72">
        <v>7</v>
      </c>
      <c r="M206" s="72"/>
      <c r="N206" s="243" t="s">
        <v>333</v>
      </c>
      <c r="O206" s="243" t="s">
        <v>299</v>
      </c>
      <c r="P206" s="243">
        <v>231434209</v>
      </c>
      <c r="Q206" s="244" t="s">
        <v>241</v>
      </c>
      <c r="R206" s="243"/>
      <c r="S206" s="243"/>
      <c r="T206" s="243"/>
      <c r="U206" s="243"/>
      <c r="V206" s="243"/>
      <c r="W206" s="245"/>
      <c r="X206" s="245"/>
    </row>
    <row r="207" spans="1:24" ht="15" customHeight="1" thickBot="1" x14ac:dyDescent="0.4">
      <c r="A207" s="138" t="s">
        <v>34</v>
      </c>
      <c r="B207" s="3" t="str">
        <f>LEFT(A207,3)</f>
        <v>301</v>
      </c>
      <c r="C207" s="111" t="s">
        <v>170</v>
      </c>
      <c r="D207" s="20" t="s">
        <v>153</v>
      </c>
      <c r="E207" s="42" t="s">
        <v>154</v>
      </c>
      <c r="F207" s="43" t="str">
        <f>RIGHT(A207,LEN(A207)-5)</f>
        <v>ΑΝΑΤ. ΘΕΣΣΑΛΟΝΙΚΗ</v>
      </c>
      <c r="G207" s="44" t="s">
        <v>199</v>
      </c>
      <c r="H207" s="45" t="s">
        <v>7</v>
      </c>
      <c r="I207" s="44" t="s">
        <v>10</v>
      </c>
      <c r="J207" s="85">
        <v>37</v>
      </c>
      <c r="K207" s="85"/>
      <c r="L207" s="85"/>
      <c r="M207" s="85">
        <v>5</v>
      </c>
      <c r="N207" s="249" t="s">
        <v>333</v>
      </c>
      <c r="O207" s="249" t="s">
        <v>299</v>
      </c>
      <c r="P207" s="249">
        <v>231434209</v>
      </c>
      <c r="Q207" s="250" t="s">
        <v>241</v>
      </c>
      <c r="R207" s="249"/>
      <c r="S207" s="249"/>
      <c r="T207" s="249"/>
      <c r="U207" s="249"/>
      <c r="V207" s="249"/>
      <c r="W207" s="251"/>
      <c r="X207" s="251"/>
    </row>
    <row r="208" spans="1:24" ht="15" customHeight="1" thickTop="1" x14ac:dyDescent="0.35">
      <c r="A208" s="138" t="s">
        <v>35</v>
      </c>
      <c r="B208" s="3" t="str">
        <f t="shared" si="26"/>
        <v>305</v>
      </c>
      <c r="C208" s="111" t="s">
        <v>170</v>
      </c>
      <c r="D208" s="50" t="s">
        <v>155</v>
      </c>
      <c r="E208" s="26" t="s">
        <v>156</v>
      </c>
      <c r="F208" s="27" t="str">
        <f t="shared" si="25"/>
        <v>ΔΥΤ. ΘΕΣΣΑΛΟΝΙΚΗ</v>
      </c>
      <c r="G208" s="28" t="s">
        <v>83</v>
      </c>
      <c r="H208" s="29" t="s">
        <v>4</v>
      </c>
      <c r="I208" s="28" t="s">
        <v>9</v>
      </c>
      <c r="J208" s="72">
        <v>24</v>
      </c>
      <c r="K208" s="72"/>
      <c r="L208" s="72">
        <v>2</v>
      </c>
      <c r="M208" s="72"/>
      <c r="N208" s="240" t="s">
        <v>334</v>
      </c>
      <c r="O208" s="240" t="s">
        <v>242</v>
      </c>
      <c r="P208" s="240">
        <v>2310656387</v>
      </c>
      <c r="Q208" s="304" t="s">
        <v>243</v>
      </c>
      <c r="R208" s="240"/>
      <c r="S208" s="240"/>
      <c r="T208" s="240"/>
      <c r="U208" s="240"/>
      <c r="V208" s="240"/>
      <c r="W208" s="242"/>
      <c r="X208" s="242"/>
    </row>
    <row r="209" spans="1:24" ht="15" customHeight="1" x14ac:dyDescent="0.35">
      <c r="A209" s="138" t="s">
        <v>35</v>
      </c>
      <c r="B209" s="3" t="str">
        <f t="shared" si="26"/>
        <v>305</v>
      </c>
      <c r="C209" s="111" t="s">
        <v>170</v>
      </c>
      <c r="D209" s="20" t="s">
        <v>155</v>
      </c>
      <c r="E209" s="26" t="s">
        <v>156</v>
      </c>
      <c r="F209" s="27" t="str">
        <f t="shared" si="25"/>
        <v>ΔΥΤ. ΘΕΣΣΑΛΟΝΙΚΗ</v>
      </c>
      <c r="G209" s="28" t="s">
        <v>83</v>
      </c>
      <c r="H209" s="29" t="s">
        <v>4</v>
      </c>
      <c r="I209" s="28" t="s">
        <v>10</v>
      </c>
      <c r="J209" s="72">
        <v>27</v>
      </c>
      <c r="K209" s="72"/>
      <c r="L209" s="72"/>
      <c r="M209" s="72">
        <v>2</v>
      </c>
      <c r="N209" s="246" t="s">
        <v>334</v>
      </c>
      <c r="O209" s="373" t="s">
        <v>381</v>
      </c>
      <c r="P209" s="246">
        <v>2310656387</v>
      </c>
      <c r="Q209" s="306" t="s">
        <v>243</v>
      </c>
      <c r="R209" s="246"/>
      <c r="S209" s="246"/>
      <c r="T209" s="246"/>
      <c r="U209" s="246"/>
      <c r="V209" s="246"/>
      <c r="W209" s="248"/>
      <c r="X209" s="248"/>
    </row>
    <row r="210" spans="1:24" ht="15" customHeight="1" x14ac:dyDescent="0.35">
      <c r="A210" s="138" t="s">
        <v>35</v>
      </c>
      <c r="B210" s="3" t="str">
        <f t="shared" ref="B210:B217" si="29">LEFT(A210,3)</f>
        <v>305</v>
      </c>
      <c r="C210" s="111" t="s">
        <v>170</v>
      </c>
      <c r="D210" s="20" t="s">
        <v>155</v>
      </c>
      <c r="E210" s="26" t="s">
        <v>156</v>
      </c>
      <c r="F210" s="27" t="str">
        <f t="shared" ref="F210:F217" si="30">RIGHT(A210,LEN(A210)-5)</f>
        <v>ΔΥΤ. ΘΕΣΣΑΛΟΝΙΚΗ</v>
      </c>
      <c r="G210" s="28" t="s">
        <v>83</v>
      </c>
      <c r="H210" s="29" t="s">
        <v>7</v>
      </c>
      <c r="I210" s="28" t="s">
        <v>9</v>
      </c>
      <c r="J210" s="123">
        <f>61-1</f>
        <v>60</v>
      </c>
      <c r="K210" s="72">
        <f>SUM(J208:J211)</f>
        <v>146</v>
      </c>
      <c r="L210" s="72">
        <v>6</v>
      </c>
      <c r="M210" s="72"/>
      <c r="N210" s="243" t="s">
        <v>334</v>
      </c>
      <c r="O210" s="368"/>
      <c r="P210" s="243">
        <v>2310656387</v>
      </c>
      <c r="Q210" s="305" t="s">
        <v>243</v>
      </c>
      <c r="R210" s="243"/>
      <c r="S210" s="243"/>
      <c r="T210" s="243"/>
      <c r="U210" s="243"/>
      <c r="V210" s="243"/>
      <c r="W210" s="245"/>
      <c r="X210" s="245"/>
    </row>
    <row r="211" spans="1:24" ht="15" customHeight="1" thickBot="1" x14ac:dyDescent="0.4">
      <c r="A211" s="138" t="s">
        <v>35</v>
      </c>
      <c r="B211" s="3" t="str">
        <f t="shared" si="29"/>
        <v>305</v>
      </c>
      <c r="C211" s="111" t="s">
        <v>170</v>
      </c>
      <c r="D211" s="20" t="s">
        <v>155</v>
      </c>
      <c r="E211" s="31" t="s">
        <v>156</v>
      </c>
      <c r="F211" s="32" t="str">
        <f t="shared" si="30"/>
        <v>ΔΥΤ. ΘΕΣΣΑΛΟΝΙΚΗ</v>
      </c>
      <c r="G211" s="33" t="s">
        <v>83</v>
      </c>
      <c r="H211" s="34" t="s">
        <v>7</v>
      </c>
      <c r="I211" s="33" t="s">
        <v>10</v>
      </c>
      <c r="J211" s="84">
        <v>35</v>
      </c>
      <c r="K211" s="84"/>
      <c r="L211" s="84"/>
      <c r="M211" s="84">
        <v>4</v>
      </c>
      <c r="N211" s="249" t="s">
        <v>334</v>
      </c>
      <c r="O211" s="249" t="s">
        <v>242</v>
      </c>
      <c r="P211" s="249">
        <v>2310656387</v>
      </c>
      <c r="Q211" s="308" t="s">
        <v>243</v>
      </c>
      <c r="R211" s="249"/>
      <c r="S211" s="249"/>
      <c r="T211" s="249"/>
      <c r="U211" s="249"/>
      <c r="V211" s="249"/>
      <c r="W211" s="251"/>
      <c r="X211" s="251"/>
    </row>
    <row r="212" spans="1:24" ht="15" customHeight="1" thickTop="1" x14ac:dyDescent="0.35">
      <c r="A212" s="138" t="s">
        <v>35</v>
      </c>
      <c r="B212" s="3" t="str">
        <f t="shared" si="29"/>
        <v>305</v>
      </c>
      <c r="C212" s="111" t="s">
        <v>170</v>
      </c>
      <c r="D212" s="20" t="s">
        <v>155</v>
      </c>
      <c r="E212" s="51" t="s">
        <v>156</v>
      </c>
      <c r="F212" s="52" t="str">
        <f t="shared" si="30"/>
        <v>ΔΥΤ. ΘΕΣΣΑΛΟΝΙΚΗ</v>
      </c>
      <c r="G212" s="53" t="s">
        <v>185</v>
      </c>
      <c r="H212" s="54" t="s">
        <v>3</v>
      </c>
      <c r="I212" s="53" t="s">
        <v>9</v>
      </c>
      <c r="J212" s="79">
        <v>9</v>
      </c>
      <c r="K212" s="79"/>
      <c r="L212" s="79">
        <v>1</v>
      </c>
      <c r="M212" s="79"/>
      <c r="N212" s="240" t="s">
        <v>335</v>
      </c>
      <c r="O212" s="240" t="s">
        <v>244</v>
      </c>
      <c r="P212" s="240">
        <v>2310607521</v>
      </c>
      <c r="Q212" s="304" t="s">
        <v>245</v>
      </c>
      <c r="R212" s="240"/>
      <c r="S212" s="240"/>
      <c r="T212" s="240"/>
      <c r="U212" s="240"/>
      <c r="V212" s="240"/>
      <c r="W212" s="242"/>
      <c r="X212" s="242"/>
    </row>
    <row r="213" spans="1:24" ht="15" customHeight="1" x14ac:dyDescent="0.35">
      <c r="A213" s="138" t="s">
        <v>35</v>
      </c>
      <c r="B213" s="3" t="str">
        <f t="shared" si="29"/>
        <v>305</v>
      </c>
      <c r="C213" s="111" t="s">
        <v>170</v>
      </c>
      <c r="D213" s="20" t="s">
        <v>155</v>
      </c>
      <c r="E213" s="31" t="s">
        <v>156</v>
      </c>
      <c r="F213" s="32" t="str">
        <f t="shared" si="30"/>
        <v>ΔΥΤ. ΘΕΣΣΑΛΟΝΙΚΗ</v>
      </c>
      <c r="G213" s="33" t="s">
        <v>185</v>
      </c>
      <c r="H213" s="34" t="s">
        <v>3</v>
      </c>
      <c r="I213" s="33" t="s">
        <v>10</v>
      </c>
      <c r="J213" s="84">
        <v>17</v>
      </c>
      <c r="K213" s="84"/>
      <c r="L213" s="84"/>
      <c r="M213" s="84">
        <v>2</v>
      </c>
      <c r="N213" s="243" t="s">
        <v>335</v>
      </c>
      <c r="O213" s="243" t="s">
        <v>244</v>
      </c>
      <c r="P213" s="243">
        <v>2310607521</v>
      </c>
      <c r="Q213" s="305" t="s">
        <v>245</v>
      </c>
      <c r="R213" s="243"/>
      <c r="S213" s="243"/>
      <c r="T213" s="243"/>
      <c r="U213" s="243"/>
      <c r="V213" s="243"/>
      <c r="W213" s="245"/>
      <c r="X213" s="245"/>
    </row>
    <row r="214" spans="1:24" ht="15" customHeight="1" x14ac:dyDescent="0.35">
      <c r="A214" s="138" t="s">
        <v>35</v>
      </c>
      <c r="B214" s="3" t="str">
        <f t="shared" si="29"/>
        <v>305</v>
      </c>
      <c r="C214" s="111" t="s">
        <v>170</v>
      </c>
      <c r="D214" s="152" t="s">
        <v>155</v>
      </c>
      <c r="E214" s="26" t="s">
        <v>156</v>
      </c>
      <c r="F214" s="27" t="str">
        <f t="shared" si="30"/>
        <v>ΔΥΤ. ΘΕΣΣΑΛΟΝΙΚΗ</v>
      </c>
      <c r="G214" s="28" t="s">
        <v>185</v>
      </c>
      <c r="H214" s="29" t="s">
        <v>5</v>
      </c>
      <c r="I214" s="28" t="s">
        <v>9</v>
      </c>
      <c r="J214" s="72">
        <v>47</v>
      </c>
      <c r="K214" s="72"/>
      <c r="L214" s="72">
        <v>4</v>
      </c>
      <c r="M214" s="72"/>
      <c r="N214" s="246" t="s">
        <v>335</v>
      </c>
      <c r="O214" s="373" t="s">
        <v>380</v>
      </c>
      <c r="P214" s="246">
        <v>2310607521</v>
      </c>
      <c r="Q214" s="306" t="s">
        <v>245</v>
      </c>
      <c r="R214" s="246"/>
      <c r="S214" s="246"/>
      <c r="T214" s="246"/>
      <c r="U214" s="246"/>
      <c r="V214" s="246"/>
      <c r="W214" s="248"/>
      <c r="X214" s="248"/>
    </row>
    <row r="215" spans="1:24" ht="15" customHeight="1" x14ac:dyDescent="0.35">
      <c r="A215" s="138" t="s">
        <v>35</v>
      </c>
      <c r="B215" s="3" t="str">
        <f t="shared" si="29"/>
        <v>305</v>
      </c>
      <c r="C215" s="111" t="s">
        <v>170</v>
      </c>
      <c r="D215" s="20" t="s">
        <v>155</v>
      </c>
      <c r="E215" s="31" t="s">
        <v>156</v>
      </c>
      <c r="F215" s="27" t="str">
        <f t="shared" si="30"/>
        <v>ΔΥΤ. ΘΕΣΣΑΛΟΝΙΚΗ</v>
      </c>
      <c r="G215" s="28" t="s">
        <v>185</v>
      </c>
      <c r="H215" s="29" t="s">
        <v>5</v>
      </c>
      <c r="I215" s="28" t="s">
        <v>10</v>
      </c>
      <c r="J215" s="72">
        <v>18</v>
      </c>
      <c r="K215" s="72">
        <f>SUM(J212:J217)</f>
        <v>159</v>
      </c>
      <c r="L215" s="72"/>
      <c r="M215" s="72">
        <v>2</v>
      </c>
      <c r="N215" s="243" t="s">
        <v>335</v>
      </c>
      <c r="O215" s="378"/>
      <c r="P215" s="243">
        <v>2310607521</v>
      </c>
      <c r="Q215" s="305" t="s">
        <v>245</v>
      </c>
      <c r="R215" s="243"/>
      <c r="S215" s="243"/>
      <c r="T215" s="243"/>
      <c r="U215" s="243"/>
      <c r="V215" s="243"/>
      <c r="W215" s="245"/>
      <c r="X215" s="245"/>
    </row>
    <row r="216" spans="1:24" ht="15" customHeight="1" x14ac:dyDescent="0.35">
      <c r="A216" s="138" t="s">
        <v>35</v>
      </c>
      <c r="B216" s="3" t="str">
        <f t="shared" si="29"/>
        <v>305</v>
      </c>
      <c r="C216" s="111" t="s">
        <v>170</v>
      </c>
      <c r="D216" s="20" t="s">
        <v>155</v>
      </c>
      <c r="E216" s="21" t="s">
        <v>156</v>
      </c>
      <c r="F216" s="27" t="str">
        <f t="shared" si="30"/>
        <v>ΔΥΤ. ΘΕΣΣΑΛΟΝΙΚΗ</v>
      </c>
      <c r="G216" s="28" t="s">
        <v>185</v>
      </c>
      <c r="H216" s="29" t="s">
        <v>6</v>
      </c>
      <c r="I216" s="28" t="s">
        <v>9</v>
      </c>
      <c r="J216" s="72">
        <v>47</v>
      </c>
      <c r="K216" s="72"/>
      <c r="L216" s="72">
        <v>4</v>
      </c>
      <c r="M216" s="72"/>
      <c r="N216" s="243" t="s">
        <v>335</v>
      </c>
      <c r="O216" s="243" t="s">
        <v>244</v>
      </c>
      <c r="P216" s="243">
        <v>2310607521</v>
      </c>
      <c r="Q216" s="305" t="s">
        <v>245</v>
      </c>
      <c r="R216" s="243"/>
      <c r="S216" s="243"/>
      <c r="T216" s="243"/>
      <c r="U216" s="243"/>
      <c r="V216" s="243"/>
      <c r="W216" s="245"/>
      <c r="X216" s="245"/>
    </row>
    <row r="217" spans="1:24" ht="15" customHeight="1" thickBot="1" x14ac:dyDescent="0.4">
      <c r="A217" s="139" t="s">
        <v>35</v>
      </c>
      <c r="B217" s="5" t="str">
        <f t="shared" si="29"/>
        <v>305</v>
      </c>
      <c r="C217" s="111" t="s">
        <v>170</v>
      </c>
      <c r="D217" s="59" t="s">
        <v>155</v>
      </c>
      <c r="E217" s="42" t="s">
        <v>156</v>
      </c>
      <c r="F217" s="43" t="str">
        <f t="shared" si="30"/>
        <v>ΔΥΤ. ΘΕΣΣΑΛΟΝΙΚΗ</v>
      </c>
      <c r="G217" s="44" t="s">
        <v>185</v>
      </c>
      <c r="H217" s="45" t="s">
        <v>6</v>
      </c>
      <c r="I217" s="44" t="s">
        <v>10</v>
      </c>
      <c r="J217" s="85">
        <v>21</v>
      </c>
      <c r="K217" s="85"/>
      <c r="L217" s="85"/>
      <c r="M217" s="85">
        <v>2</v>
      </c>
      <c r="N217" s="249" t="s">
        <v>335</v>
      </c>
      <c r="O217" s="249" t="s">
        <v>244</v>
      </c>
      <c r="P217" s="249">
        <v>2310607521</v>
      </c>
      <c r="Q217" s="308" t="s">
        <v>245</v>
      </c>
      <c r="R217" s="249"/>
      <c r="S217" s="249"/>
      <c r="T217" s="249"/>
      <c r="U217" s="249"/>
      <c r="V217" s="249"/>
      <c r="W217" s="251"/>
      <c r="X217" s="251"/>
    </row>
    <row r="218" spans="1:24" ht="15" customHeight="1" thickTop="1" x14ac:dyDescent="0.35">
      <c r="A218" s="138" t="s">
        <v>190</v>
      </c>
      <c r="B218" s="3" t="str">
        <f t="shared" si="26"/>
        <v>310</v>
      </c>
      <c r="C218" s="111" t="s">
        <v>170</v>
      </c>
      <c r="D218" s="50" t="s">
        <v>191</v>
      </c>
      <c r="E218" s="36" t="s">
        <v>192</v>
      </c>
      <c r="F218" s="37" t="str">
        <f t="shared" si="25"/>
        <v>ΣΕΡΡΩΝ</v>
      </c>
      <c r="G218" s="38" t="s">
        <v>193</v>
      </c>
      <c r="H218" s="39" t="s">
        <v>3</v>
      </c>
      <c r="I218" s="38" t="s">
        <v>9</v>
      </c>
      <c r="J218" s="68">
        <v>3</v>
      </c>
      <c r="K218" s="68"/>
      <c r="L218" s="68">
        <v>1</v>
      </c>
      <c r="M218" s="68"/>
      <c r="N218" s="240" t="s">
        <v>341</v>
      </c>
      <c r="O218" s="240" t="s">
        <v>300</v>
      </c>
      <c r="P218" s="240">
        <v>2321038222</v>
      </c>
      <c r="Q218" s="304" t="s">
        <v>246</v>
      </c>
      <c r="R218" s="240"/>
      <c r="S218" s="240"/>
      <c r="T218" s="240"/>
      <c r="U218" s="240"/>
      <c r="V218" s="240"/>
      <c r="W218" s="242"/>
      <c r="X218" s="242"/>
    </row>
    <row r="219" spans="1:24" ht="15" customHeight="1" x14ac:dyDescent="0.35">
      <c r="A219" s="138" t="s">
        <v>190</v>
      </c>
      <c r="B219" s="3" t="str">
        <f t="shared" si="26"/>
        <v>310</v>
      </c>
      <c r="C219" s="111" t="s">
        <v>170</v>
      </c>
      <c r="D219" s="20" t="s">
        <v>191</v>
      </c>
      <c r="E219" s="26" t="s">
        <v>192</v>
      </c>
      <c r="F219" s="27" t="str">
        <f t="shared" si="25"/>
        <v>ΣΕΡΡΩΝ</v>
      </c>
      <c r="G219" s="28" t="s">
        <v>193</v>
      </c>
      <c r="H219" s="29" t="s">
        <v>4</v>
      </c>
      <c r="I219" s="28" t="s">
        <v>9</v>
      </c>
      <c r="J219" s="72">
        <v>6</v>
      </c>
      <c r="K219" s="72"/>
      <c r="L219" s="72">
        <v>1</v>
      </c>
      <c r="M219" s="72"/>
      <c r="N219" s="243" t="s">
        <v>341</v>
      </c>
      <c r="O219" s="243" t="s">
        <v>300</v>
      </c>
      <c r="P219" s="243">
        <v>2321038222</v>
      </c>
      <c r="Q219" s="305" t="s">
        <v>246</v>
      </c>
      <c r="R219" s="243"/>
      <c r="S219" s="243"/>
      <c r="T219" s="243"/>
      <c r="U219" s="243"/>
      <c r="V219" s="243"/>
      <c r="W219" s="245"/>
      <c r="X219" s="245"/>
    </row>
    <row r="220" spans="1:24" ht="15" customHeight="1" x14ac:dyDescent="0.35">
      <c r="A220" s="138" t="s">
        <v>190</v>
      </c>
      <c r="B220" s="3" t="str">
        <f t="shared" si="26"/>
        <v>310</v>
      </c>
      <c r="C220" s="111" t="s">
        <v>170</v>
      </c>
      <c r="D220" s="89" t="s">
        <v>191</v>
      </c>
      <c r="E220" s="26" t="s">
        <v>192</v>
      </c>
      <c r="F220" s="27" t="str">
        <f t="shared" si="25"/>
        <v>ΣΕΡΡΩΝ</v>
      </c>
      <c r="G220" s="28" t="s">
        <v>193</v>
      </c>
      <c r="H220" s="29" t="s">
        <v>5</v>
      </c>
      <c r="I220" s="28" t="s">
        <v>9</v>
      </c>
      <c r="J220" s="72">
        <v>11</v>
      </c>
      <c r="K220" s="72">
        <f>SUM(J218:J222)</f>
        <v>40</v>
      </c>
      <c r="L220" s="72">
        <v>1</v>
      </c>
      <c r="M220" s="72"/>
      <c r="N220" s="246" t="s">
        <v>341</v>
      </c>
      <c r="O220" s="246" t="s">
        <v>300</v>
      </c>
      <c r="P220" s="246">
        <v>2321038222</v>
      </c>
      <c r="Q220" s="306" t="s">
        <v>246</v>
      </c>
      <c r="R220" s="246"/>
      <c r="S220" s="246"/>
      <c r="T220" s="246"/>
      <c r="U220" s="246"/>
      <c r="V220" s="246"/>
      <c r="W220" s="248"/>
      <c r="X220" s="248"/>
    </row>
    <row r="221" spans="1:24" ht="15" customHeight="1" x14ac:dyDescent="0.35">
      <c r="A221" s="138" t="s">
        <v>190</v>
      </c>
      <c r="B221" s="3" t="str">
        <f t="shared" si="26"/>
        <v>310</v>
      </c>
      <c r="C221" s="111" t="s">
        <v>170</v>
      </c>
      <c r="D221" s="20" t="s">
        <v>191</v>
      </c>
      <c r="E221" s="26" t="s">
        <v>192</v>
      </c>
      <c r="F221" s="27" t="str">
        <f t="shared" si="25"/>
        <v>ΣΕΡΡΩΝ</v>
      </c>
      <c r="G221" s="28" t="s">
        <v>193</v>
      </c>
      <c r="H221" s="29" t="s">
        <v>7</v>
      </c>
      <c r="I221" s="28" t="s">
        <v>9</v>
      </c>
      <c r="J221" s="123">
        <f>13-1</f>
        <v>12</v>
      </c>
      <c r="K221" s="72"/>
      <c r="L221" s="72">
        <v>1</v>
      </c>
      <c r="M221" s="72"/>
      <c r="N221" s="243" t="s">
        <v>341</v>
      </c>
      <c r="O221" s="243" t="s">
        <v>300</v>
      </c>
      <c r="P221" s="243">
        <v>2321038222</v>
      </c>
      <c r="Q221" s="305" t="s">
        <v>246</v>
      </c>
      <c r="R221" s="243"/>
      <c r="S221" s="243"/>
      <c r="T221" s="243"/>
      <c r="U221" s="243"/>
      <c r="V221" s="243"/>
      <c r="W221" s="245"/>
      <c r="X221" s="245"/>
    </row>
    <row r="222" spans="1:24" ht="15" customHeight="1" thickBot="1" x14ac:dyDescent="0.4">
      <c r="A222" s="141" t="s">
        <v>190</v>
      </c>
      <c r="B222" s="7" t="str">
        <f t="shared" si="26"/>
        <v>310</v>
      </c>
      <c r="C222" s="113" t="s">
        <v>170</v>
      </c>
      <c r="D222" s="59" t="s">
        <v>191</v>
      </c>
      <c r="E222" s="42" t="s">
        <v>192</v>
      </c>
      <c r="F222" s="43" t="str">
        <f t="shared" si="25"/>
        <v>ΣΕΡΡΩΝ</v>
      </c>
      <c r="G222" s="44" t="s">
        <v>193</v>
      </c>
      <c r="H222" s="45" t="s">
        <v>6</v>
      </c>
      <c r="I222" s="44" t="s">
        <v>9</v>
      </c>
      <c r="J222" s="85">
        <v>8</v>
      </c>
      <c r="K222" s="85"/>
      <c r="L222" s="85">
        <v>1</v>
      </c>
      <c r="M222" s="85"/>
      <c r="N222" s="249" t="s">
        <v>341</v>
      </c>
      <c r="O222" s="249" t="s">
        <v>300</v>
      </c>
      <c r="P222" s="249">
        <v>2321038222</v>
      </c>
      <c r="Q222" s="308" t="s">
        <v>246</v>
      </c>
      <c r="R222" s="249"/>
      <c r="S222" s="249"/>
      <c r="T222" s="249"/>
      <c r="U222" s="249"/>
      <c r="V222" s="249"/>
      <c r="W222" s="251"/>
      <c r="X222" s="251"/>
    </row>
    <row r="223" spans="1:24" ht="15" customHeight="1" thickTop="1" x14ac:dyDescent="0.35">
      <c r="A223" s="140" t="s">
        <v>36</v>
      </c>
      <c r="B223" s="6" t="str">
        <f t="shared" si="26"/>
        <v>313</v>
      </c>
      <c r="C223" s="117" t="s">
        <v>171</v>
      </c>
      <c r="D223" s="97" t="s">
        <v>157</v>
      </c>
      <c r="E223" s="95" t="s">
        <v>158</v>
      </c>
      <c r="F223" s="37" t="str">
        <f t="shared" si="25"/>
        <v>ΚΑΒΑΛΑ</v>
      </c>
      <c r="G223" s="38" t="s">
        <v>84</v>
      </c>
      <c r="H223" s="39" t="s">
        <v>3</v>
      </c>
      <c r="I223" s="38" t="s">
        <v>9</v>
      </c>
      <c r="J223" s="48">
        <v>2</v>
      </c>
      <c r="K223" s="48"/>
      <c r="L223" s="48">
        <v>1</v>
      </c>
      <c r="M223" s="48"/>
      <c r="N223" s="156" t="s">
        <v>342</v>
      </c>
      <c r="O223" s="156" t="s">
        <v>301</v>
      </c>
      <c r="P223" s="156">
        <v>2512512560</v>
      </c>
      <c r="Q223" s="285" t="s">
        <v>247</v>
      </c>
      <c r="R223" s="156"/>
      <c r="S223" s="156"/>
      <c r="T223" s="156"/>
      <c r="U223" s="156"/>
      <c r="V223" s="156"/>
      <c r="W223" s="158"/>
      <c r="X223" s="158"/>
    </row>
    <row r="224" spans="1:24" ht="15" customHeight="1" x14ac:dyDescent="0.35">
      <c r="A224" s="138" t="s">
        <v>36</v>
      </c>
      <c r="B224" s="3" t="str">
        <f t="shared" si="26"/>
        <v>313</v>
      </c>
      <c r="C224" s="115" t="s">
        <v>171</v>
      </c>
      <c r="D224" s="91" t="s">
        <v>157</v>
      </c>
      <c r="E224" s="88" t="s">
        <v>158</v>
      </c>
      <c r="F224" s="27" t="str">
        <f t="shared" si="25"/>
        <v>ΚΑΒΑΛΑ</v>
      </c>
      <c r="G224" s="28" t="s">
        <v>84</v>
      </c>
      <c r="H224" s="29" t="s">
        <v>4</v>
      </c>
      <c r="I224" s="28" t="s">
        <v>9</v>
      </c>
      <c r="J224" s="41">
        <v>8</v>
      </c>
      <c r="K224" s="41"/>
      <c r="L224" s="41">
        <v>1</v>
      </c>
      <c r="M224" s="41"/>
      <c r="N224" s="160" t="s">
        <v>342</v>
      </c>
      <c r="O224" s="160" t="s">
        <v>301</v>
      </c>
      <c r="P224" s="160">
        <v>2512512560</v>
      </c>
      <c r="Q224" s="286" t="s">
        <v>247</v>
      </c>
      <c r="R224" s="160"/>
      <c r="S224" s="160"/>
      <c r="T224" s="160"/>
      <c r="U224" s="160"/>
      <c r="V224" s="160"/>
      <c r="W224" s="162"/>
      <c r="X224" s="162"/>
    </row>
    <row r="225" spans="1:24" ht="15" customHeight="1" x14ac:dyDescent="0.35">
      <c r="A225" s="138" t="s">
        <v>36</v>
      </c>
      <c r="B225" s="3" t="str">
        <f t="shared" si="26"/>
        <v>313</v>
      </c>
      <c r="C225" s="115" t="s">
        <v>171</v>
      </c>
      <c r="D225" s="93" t="s">
        <v>157</v>
      </c>
      <c r="E225" s="88" t="s">
        <v>158</v>
      </c>
      <c r="F225" s="27" t="str">
        <f t="shared" si="25"/>
        <v>ΚΑΒΑΛΑ</v>
      </c>
      <c r="G225" s="28" t="s">
        <v>84</v>
      </c>
      <c r="H225" s="29" t="s">
        <v>5</v>
      </c>
      <c r="I225" s="28" t="s">
        <v>9</v>
      </c>
      <c r="J225" s="41">
        <v>45</v>
      </c>
      <c r="K225" s="41">
        <f>SUM(J223:J227)</f>
        <v>86</v>
      </c>
      <c r="L225" s="41">
        <v>4</v>
      </c>
      <c r="M225" s="41"/>
      <c r="N225" s="176" t="s">
        <v>342</v>
      </c>
      <c r="O225" s="176" t="s">
        <v>301</v>
      </c>
      <c r="P225" s="176">
        <v>2512512560</v>
      </c>
      <c r="Q225" s="287" t="s">
        <v>247</v>
      </c>
      <c r="R225" s="176"/>
      <c r="S225" s="176"/>
      <c r="T225" s="176"/>
      <c r="U225" s="176"/>
      <c r="V225" s="176"/>
      <c r="W225" s="315"/>
      <c r="X225" s="315"/>
    </row>
    <row r="226" spans="1:24" ht="15" customHeight="1" x14ac:dyDescent="0.35">
      <c r="A226" s="138" t="s">
        <v>36</v>
      </c>
      <c r="B226" s="3" t="str">
        <f t="shared" si="26"/>
        <v>313</v>
      </c>
      <c r="C226" s="115" t="s">
        <v>171</v>
      </c>
      <c r="D226" s="91" t="s">
        <v>157</v>
      </c>
      <c r="E226" s="88" t="s">
        <v>158</v>
      </c>
      <c r="F226" s="27" t="str">
        <f t="shared" si="25"/>
        <v>ΚΑΒΑΛΑ</v>
      </c>
      <c r="G226" s="28" t="s">
        <v>84</v>
      </c>
      <c r="H226" s="29" t="s">
        <v>7</v>
      </c>
      <c r="I226" s="28" t="s">
        <v>9</v>
      </c>
      <c r="J226" s="41">
        <v>19</v>
      </c>
      <c r="K226" s="41"/>
      <c r="L226" s="41">
        <v>2</v>
      </c>
      <c r="M226" s="41"/>
      <c r="N226" s="160" t="s">
        <v>342</v>
      </c>
      <c r="O226" s="160" t="s">
        <v>301</v>
      </c>
      <c r="P226" s="160">
        <v>2512512560</v>
      </c>
      <c r="Q226" s="286" t="s">
        <v>247</v>
      </c>
      <c r="R226" s="160"/>
      <c r="S226" s="160"/>
      <c r="T226" s="160"/>
      <c r="U226" s="160"/>
      <c r="V226" s="160"/>
      <c r="W226" s="162"/>
      <c r="X226" s="162"/>
    </row>
    <row r="227" spans="1:24" ht="15" customHeight="1" thickBot="1" x14ac:dyDescent="0.4">
      <c r="A227" s="138" t="s">
        <v>36</v>
      </c>
      <c r="B227" s="3" t="str">
        <f t="shared" si="26"/>
        <v>313</v>
      </c>
      <c r="C227" s="115" t="s">
        <v>171</v>
      </c>
      <c r="D227" s="91" t="s">
        <v>157</v>
      </c>
      <c r="E227" s="94" t="s">
        <v>158</v>
      </c>
      <c r="F227" s="32" t="str">
        <f t="shared" si="25"/>
        <v>ΚΑΒΑΛΑ</v>
      </c>
      <c r="G227" s="33" t="s">
        <v>84</v>
      </c>
      <c r="H227" s="34" t="s">
        <v>6</v>
      </c>
      <c r="I227" s="33" t="s">
        <v>9</v>
      </c>
      <c r="J227" s="47">
        <v>12</v>
      </c>
      <c r="K227" s="47"/>
      <c r="L227" s="47">
        <v>1</v>
      </c>
      <c r="M227" s="47"/>
      <c r="N227" s="168" t="s">
        <v>342</v>
      </c>
      <c r="O227" s="168" t="s">
        <v>301</v>
      </c>
      <c r="P227" s="168">
        <v>2512512560</v>
      </c>
      <c r="Q227" s="289" t="s">
        <v>247</v>
      </c>
      <c r="R227" s="168"/>
      <c r="S227" s="168"/>
      <c r="T227" s="168"/>
      <c r="U227" s="168"/>
      <c r="V227" s="168"/>
      <c r="W227" s="170"/>
      <c r="X227" s="170"/>
    </row>
    <row r="228" spans="1:24" ht="15" customHeight="1" thickTop="1" x14ac:dyDescent="0.35">
      <c r="A228" s="138" t="s">
        <v>37</v>
      </c>
      <c r="B228" s="3" t="str">
        <f t="shared" si="26"/>
        <v>316</v>
      </c>
      <c r="C228" s="115" t="s">
        <v>171</v>
      </c>
      <c r="D228" s="97" t="s">
        <v>159</v>
      </c>
      <c r="E228" s="95" t="s">
        <v>160</v>
      </c>
      <c r="F228" s="37" t="str">
        <f t="shared" si="25"/>
        <v>ΡΟΔΟΠΗ</v>
      </c>
      <c r="G228" s="38" t="s">
        <v>85</v>
      </c>
      <c r="H228" s="39" t="s">
        <v>3</v>
      </c>
      <c r="I228" s="38" t="s">
        <v>9</v>
      </c>
      <c r="J228" s="68">
        <v>2</v>
      </c>
      <c r="K228" s="68"/>
      <c r="L228" s="68">
        <v>1</v>
      </c>
      <c r="M228" s="68"/>
      <c r="N228" s="240" t="s">
        <v>336</v>
      </c>
      <c r="O228" s="240" t="s">
        <v>302</v>
      </c>
      <c r="P228" s="240">
        <v>2531031318</v>
      </c>
      <c r="Q228" s="241" t="s">
        <v>248</v>
      </c>
      <c r="R228" s="240"/>
      <c r="S228" s="240"/>
      <c r="T228" s="240"/>
      <c r="U228" s="240"/>
      <c r="V228" s="240"/>
      <c r="W228" s="242"/>
      <c r="X228" s="242"/>
    </row>
    <row r="229" spans="1:24" ht="15" customHeight="1" x14ac:dyDescent="0.35">
      <c r="A229" s="138" t="s">
        <v>37</v>
      </c>
      <c r="B229" s="3" t="str">
        <f t="shared" si="26"/>
        <v>316</v>
      </c>
      <c r="C229" s="115" t="s">
        <v>171</v>
      </c>
      <c r="D229" s="91" t="s">
        <v>159</v>
      </c>
      <c r="E229" s="88" t="s">
        <v>160</v>
      </c>
      <c r="F229" s="27" t="str">
        <f t="shared" si="25"/>
        <v>ΡΟΔΟΠΗ</v>
      </c>
      <c r="G229" s="28" t="s">
        <v>85</v>
      </c>
      <c r="H229" s="29" t="s">
        <v>4</v>
      </c>
      <c r="I229" s="28" t="s">
        <v>9</v>
      </c>
      <c r="J229" s="72">
        <v>8</v>
      </c>
      <c r="K229" s="72"/>
      <c r="L229" s="72">
        <v>1</v>
      </c>
      <c r="M229" s="72"/>
      <c r="N229" s="243" t="s">
        <v>336</v>
      </c>
      <c r="O229" s="243" t="s">
        <v>302</v>
      </c>
      <c r="P229" s="243">
        <v>2531031318</v>
      </c>
      <c r="Q229" s="244" t="s">
        <v>248</v>
      </c>
      <c r="R229" s="243"/>
      <c r="S229" s="243"/>
      <c r="T229" s="243"/>
      <c r="U229" s="243"/>
      <c r="V229" s="243"/>
      <c r="W229" s="245"/>
      <c r="X229" s="245"/>
    </row>
    <row r="230" spans="1:24" ht="15" customHeight="1" x14ac:dyDescent="0.35">
      <c r="A230" s="138" t="s">
        <v>37</v>
      </c>
      <c r="B230" s="3" t="str">
        <f t="shared" si="26"/>
        <v>316</v>
      </c>
      <c r="C230" s="376" t="s">
        <v>171</v>
      </c>
      <c r="D230" s="93" t="s">
        <v>159</v>
      </c>
      <c r="E230" s="88" t="s">
        <v>160</v>
      </c>
      <c r="F230" s="27" t="str">
        <f t="shared" si="25"/>
        <v>ΡΟΔΟΠΗ</v>
      </c>
      <c r="G230" s="28" t="s">
        <v>85</v>
      </c>
      <c r="H230" s="29" t="s">
        <v>5</v>
      </c>
      <c r="I230" s="28" t="s">
        <v>9</v>
      </c>
      <c r="J230" s="72">
        <v>25</v>
      </c>
      <c r="K230" s="72"/>
      <c r="L230" s="72">
        <v>2</v>
      </c>
      <c r="M230" s="72"/>
      <c r="N230" s="243" t="s">
        <v>336</v>
      </c>
      <c r="O230" s="243" t="s">
        <v>302</v>
      </c>
      <c r="P230" s="243">
        <v>2531031318</v>
      </c>
      <c r="Q230" s="244" t="s">
        <v>248</v>
      </c>
      <c r="R230" s="243"/>
      <c r="S230" s="243"/>
      <c r="T230" s="243"/>
      <c r="U230" s="243"/>
      <c r="V230" s="243"/>
      <c r="W230" s="245"/>
      <c r="X230" s="245"/>
    </row>
    <row r="231" spans="1:24" ht="15" customHeight="1" x14ac:dyDescent="0.35">
      <c r="A231" s="138" t="s">
        <v>37</v>
      </c>
      <c r="B231" s="3" t="str">
        <f t="shared" si="26"/>
        <v>316</v>
      </c>
      <c r="C231" s="377"/>
      <c r="D231" s="91" t="s">
        <v>159</v>
      </c>
      <c r="E231" s="88" t="s">
        <v>160</v>
      </c>
      <c r="F231" s="27" t="str">
        <f t="shared" si="25"/>
        <v>ΡΟΔΟΠΗ</v>
      </c>
      <c r="G231" s="28" t="s">
        <v>85</v>
      </c>
      <c r="H231" s="29" t="s">
        <v>7</v>
      </c>
      <c r="I231" s="28" t="s">
        <v>9</v>
      </c>
      <c r="J231" s="72">
        <v>15</v>
      </c>
      <c r="K231" s="72">
        <f>SUM(J228:J234)</f>
        <v>133</v>
      </c>
      <c r="L231" s="72">
        <v>2</v>
      </c>
      <c r="M231" s="72"/>
      <c r="N231" s="246" t="s">
        <v>336</v>
      </c>
      <c r="O231" s="373" t="s">
        <v>377</v>
      </c>
      <c r="P231" s="246">
        <v>2531031318</v>
      </c>
      <c r="Q231" s="247" t="s">
        <v>248</v>
      </c>
      <c r="R231" s="246"/>
      <c r="S231" s="246"/>
      <c r="T231" s="246"/>
      <c r="U231" s="246"/>
      <c r="V231" s="246"/>
      <c r="W231" s="248"/>
      <c r="X231" s="248"/>
    </row>
    <row r="232" spans="1:24" ht="15" customHeight="1" x14ac:dyDescent="0.35">
      <c r="A232" s="138" t="s">
        <v>37</v>
      </c>
      <c r="B232" s="3" t="str">
        <f t="shared" si="26"/>
        <v>316</v>
      </c>
      <c r="C232" s="377"/>
      <c r="D232" s="91" t="s">
        <v>159</v>
      </c>
      <c r="E232" s="88" t="s">
        <v>160</v>
      </c>
      <c r="F232" s="27" t="str">
        <f t="shared" si="25"/>
        <v>ΡΟΔΟΠΗ</v>
      </c>
      <c r="G232" s="28" t="s">
        <v>85</v>
      </c>
      <c r="H232" s="29" t="s">
        <v>6</v>
      </c>
      <c r="I232" s="28" t="s">
        <v>9</v>
      </c>
      <c r="J232" s="72">
        <v>22</v>
      </c>
      <c r="K232" s="72"/>
      <c r="L232" s="72">
        <v>2</v>
      </c>
      <c r="M232" s="72"/>
      <c r="N232" s="243" t="s">
        <v>336</v>
      </c>
      <c r="O232" s="368"/>
      <c r="P232" s="243">
        <v>2531031318</v>
      </c>
      <c r="Q232" s="244" t="s">
        <v>248</v>
      </c>
      <c r="R232" s="243"/>
      <c r="S232" s="243"/>
      <c r="T232" s="243"/>
      <c r="U232" s="243"/>
      <c r="V232" s="243"/>
      <c r="W232" s="245"/>
      <c r="X232" s="245"/>
    </row>
    <row r="233" spans="1:24" ht="15" customHeight="1" x14ac:dyDescent="0.35">
      <c r="A233" s="138" t="s">
        <v>37</v>
      </c>
      <c r="B233" s="3" t="str">
        <f t="shared" si="26"/>
        <v>316</v>
      </c>
      <c r="C233" s="115" t="s">
        <v>171</v>
      </c>
      <c r="D233" s="91" t="s">
        <v>159</v>
      </c>
      <c r="E233" s="88" t="s">
        <v>160</v>
      </c>
      <c r="F233" s="27" t="str">
        <f t="shared" si="25"/>
        <v>ΡΟΔΟΠΗ</v>
      </c>
      <c r="G233" s="28" t="s">
        <v>85</v>
      </c>
      <c r="H233" s="29" t="s">
        <v>44</v>
      </c>
      <c r="I233" s="28" t="s">
        <v>9</v>
      </c>
      <c r="J233" s="72">
        <v>7</v>
      </c>
      <c r="K233" s="72"/>
      <c r="L233" s="72">
        <v>1</v>
      </c>
      <c r="M233" s="72"/>
      <c r="N233" s="243" t="s">
        <v>336</v>
      </c>
      <c r="O233" s="243" t="s">
        <v>302</v>
      </c>
      <c r="P233" s="243">
        <v>2531031318</v>
      </c>
      <c r="Q233" s="244" t="s">
        <v>248</v>
      </c>
      <c r="R233" s="243"/>
      <c r="S233" s="243"/>
      <c r="T233" s="243"/>
      <c r="U233" s="243"/>
      <c r="V233" s="243"/>
      <c r="W233" s="245"/>
      <c r="X233" s="245"/>
    </row>
    <row r="234" spans="1:24" ht="15" customHeight="1" thickBot="1" x14ac:dyDescent="0.4">
      <c r="A234" s="138" t="s">
        <v>37</v>
      </c>
      <c r="B234" s="3" t="str">
        <f t="shared" si="26"/>
        <v>316</v>
      </c>
      <c r="C234" s="115" t="s">
        <v>171</v>
      </c>
      <c r="D234" s="91" t="s">
        <v>159</v>
      </c>
      <c r="E234" s="94" t="s">
        <v>160</v>
      </c>
      <c r="F234" s="43" t="str">
        <f t="shared" si="25"/>
        <v>ΡΟΔΟΠΗ</v>
      </c>
      <c r="G234" s="44" t="s">
        <v>85</v>
      </c>
      <c r="H234" s="45" t="s">
        <v>44</v>
      </c>
      <c r="I234" s="44" t="s">
        <v>10</v>
      </c>
      <c r="J234" s="85">
        <v>54</v>
      </c>
      <c r="K234" s="85"/>
      <c r="L234" s="85"/>
      <c r="M234" s="85">
        <v>4</v>
      </c>
      <c r="N234" s="249" t="s">
        <v>336</v>
      </c>
      <c r="O234" s="249" t="s">
        <v>302</v>
      </c>
      <c r="P234" s="249">
        <v>2531031318</v>
      </c>
      <c r="Q234" s="250" t="s">
        <v>248</v>
      </c>
      <c r="R234" s="249"/>
      <c r="S234" s="249"/>
      <c r="T234" s="249"/>
      <c r="U234" s="249"/>
      <c r="V234" s="249"/>
      <c r="W234" s="251"/>
      <c r="X234" s="251"/>
    </row>
    <row r="235" spans="1:24" ht="15" customHeight="1" thickTop="1" x14ac:dyDescent="0.35">
      <c r="A235" s="138" t="s">
        <v>38</v>
      </c>
      <c r="B235" s="3" t="str">
        <f t="shared" ref="B235" si="31">LEFT(A235,3)</f>
        <v>317</v>
      </c>
      <c r="C235" s="115" t="s">
        <v>171</v>
      </c>
      <c r="D235" s="97" t="s">
        <v>161</v>
      </c>
      <c r="E235" s="95" t="s">
        <v>162</v>
      </c>
      <c r="F235" s="22" t="str">
        <f t="shared" si="25"/>
        <v>ΕΒΡΟΣ</v>
      </c>
      <c r="G235" s="23" t="s">
        <v>86</v>
      </c>
      <c r="H235" s="24" t="s">
        <v>3</v>
      </c>
      <c r="I235" s="23" t="s">
        <v>9</v>
      </c>
      <c r="J235" s="86">
        <v>3</v>
      </c>
      <c r="K235" s="86"/>
      <c r="L235" s="86">
        <v>1</v>
      </c>
      <c r="M235" s="86"/>
      <c r="N235" s="218" t="s">
        <v>343</v>
      </c>
      <c r="O235" s="218" t="s">
        <v>303</v>
      </c>
      <c r="P235" s="218">
        <v>2551026455</v>
      </c>
      <c r="Q235" s="290" t="s">
        <v>249</v>
      </c>
      <c r="R235" s="218"/>
      <c r="S235" s="218"/>
      <c r="T235" s="218"/>
      <c r="U235" s="218"/>
      <c r="V235" s="218"/>
      <c r="W235" s="220"/>
      <c r="X235" s="220"/>
    </row>
    <row r="236" spans="1:24" ht="15" customHeight="1" x14ac:dyDescent="0.35">
      <c r="A236" s="138" t="s">
        <v>38</v>
      </c>
      <c r="B236" s="3" t="str">
        <f t="shared" si="26"/>
        <v>317</v>
      </c>
      <c r="C236" s="115" t="s">
        <v>171</v>
      </c>
      <c r="D236" s="91" t="s">
        <v>161</v>
      </c>
      <c r="E236" s="88" t="s">
        <v>162</v>
      </c>
      <c r="F236" s="27" t="str">
        <f t="shared" si="25"/>
        <v>ΕΒΡΟΣ</v>
      </c>
      <c r="G236" s="28" t="s">
        <v>86</v>
      </c>
      <c r="H236" s="29" t="s">
        <v>4</v>
      </c>
      <c r="I236" s="28" t="s">
        <v>9</v>
      </c>
      <c r="J236" s="72">
        <v>15</v>
      </c>
      <c r="K236" s="72"/>
      <c r="L236" s="72">
        <v>1</v>
      </c>
      <c r="M236" s="72"/>
      <c r="N236" s="221" t="s">
        <v>343</v>
      </c>
      <c r="O236" s="221" t="s">
        <v>303</v>
      </c>
      <c r="P236" s="221">
        <v>2551026455</v>
      </c>
      <c r="Q236" s="235" t="s">
        <v>249</v>
      </c>
      <c r="R236" s="221"/>
      <c r="S236" s="221"/>
      <c r="T236" s="221"/>
      <c r="U236" s="221"/>
      <c r="V236" s="221"/>
      <c r="W236" s="223"/>
      <c r="X236" s="223"/>
    </row>
    <row r="237" spans="1:24" ht="15" customHeight="1" x14ac:dyDescent="0.35">
      <c r="A237" s="138" t="s">
        <v>38</v>
      </c>
      <c r="B237" s="3" t="str">
        <f t="shared" si="26"/>
        <v>317</v>
      </c>
      <c r="C237" s="115" t="s">
        <v>171</v>
      </c>
      <c r="D237" s="93" t="s">
        <v>161</v>
      </c>
      <c r="E237" s="88" t="s">
        <v>162</v>
      </c>
      <c r="F237" s="27" t="str">
        <f t="shared" si="25"/>
        <v>ΕΒΡΟΣ</v>
      </c>
      <c r="G237" s="28" t="s">
        <v>86</v>
      </c>
      <c r="H237" s="29" t="s">
        <v>5</v>
      </c>
      <c r="I237" s="28" t="s">
        <v>9</v>
      </c>
      <c r="J237" s="72">
        <v>38</v>
      </c>
      <c r="K237" s="72"/>
      <c r="L237" s="72">
        <v>3</v>
      </c>
      <c r="M237" s="72"/>
      <c r="N237" s="224" t="s">
        <v>343</v>
      </c>
      <c r="O237" s="224" t="s">
        <v>303</v>
      </c>
      <c r="P237" s="224">
        <v>2551026455</v>
      </c>
      <c r="Q237" s="234" t="s">
        <v>249</v>
      </c>
      <c r="R237" s="224"/>
      <c r="S237" s="224"/>
      <c r="T237" s="224"/>
      <c r="U237" s="224"/>
      <c r="V237" s="224"/>
      <c r="W237" s="226"/>
      <c r="X237" s="226"/>
    </row>
    <row r="238" spans="1:24" ht="15" customHeight="1" x14ac:dyDescent="0.35">
      <c r="A238" s="138" t="s">
        <v>38</v>
      </c>
      <c r="B238" s="3" t="str">
        <f t="shared" si="26"/>
        <v>317</v>
      </c>
      <c r="C238" s="115" t="s">
        <v>171</v>
      </c>
      <c r="D238" s="91" t="s">
        <v>161</v>
      </c>
      <c r="E238" s="88" t="s">
        <v>162</v>
      </c>
      <c r="F238" s="27" t="str">
        <f t="shared" si="25"/>
        <v>ΕΒΡΟΣ</v>
      </c>
      <c r="G238" s="28" t="s">
        <v>86</v>
      </c>
      <c r="H238" s="29" t="s">
        <v>7</v>
      </c>
      <c r="I238" s="28" t="s">
        <v>9</v>
      </c>
      <c r="J238" s="72">
        <v>41</v>
      </c>
      <c r="K238" s="72">
        <f>SUM(J235:J240)</f>
        <v>119</v>
      </c>
      <c r="L238" s="358">
        <v>4</v>
      </c>
      <c r="M238" s="72"/>
      <c r="N238" s="221" t="s">
        <v>343</v>
      </c>
      <c r="O238" s="221" t="s">
        <v>303</v>
      </c>
      <c r="P238" s="221">
        <v>2551026455</v>
      </c>
      <c r="Q238" s="235" t="s">
        <v>249</v>
      </c>
      <c r="R238" s="221"/>
      <c r="S238" s="221"/>
      <c r="T238" s="221"/>
      <c r="U238" s="221"/>
      <c r="V238" s="221"/>
      <c r="W238" s="223"/>
      <c r="X238" s="223"/>
    </row>
    <row r="239" spans="1:24" ht="15" customHeight="1" x14ac:dyDescent="0.35">
      <c r="A239" s="138" t="s">
        <v>38</v>
      </c>
      <c r="B239" s="3" t="str">
        <f t="shared" si="26"/>
        <v>317</v>
      </c>
      <c r="C239" s="115" t="s">
        <v>171</v>
      </c>
      <c r="D239" s="91" t="s">
        <v>161</v>
      </c>
      <c r="E239" s="88" t="s">
        <v>162</v>
      </c>
      <c r="F239" s="27" t="str">
        <f t="shared" si="25"/>
        <v>ΕΒΡΟΣ</v>
      </c>
      <c r="G239" s="28" t="s">
        <v>86</v>
      </c>
      <c r="H239" s="29" t="s">
        <v>6</v>
      </c>
      <c r="I239" s="28" t="s">
        <v>9</v>
      </c>
      <c r="J239" s="72">
        <v>18</v>
      </c>
      <c r="K239" s="72"/>
      <c r="L239" s="72">
        <v>2</v>
      </c>
      <c r="M239" s="72"/>
      <c r="N239" s="221" t="s">
        <v>343</v>
      </c>
      <c r="O239" s="221" t="s">
        <v>303</v>
      </c>
      <c r="P239" s="221">
        <v>2551026455</v>
      </c>
      <c r="Q239" s="235" t="s">
        <v>249</v>
      </c>
      <c r="R239" s="221"/>
      <c r="S239" s="221"/>
      <c r="T239" s="221"/>
      <c r="U239" s="221"/>
      <c r="V239" s="221"/>
      <c r="W239" s="223"/>
      <c r="X239" s="223"/>
    </row>
    <row r="240" spans="1:24" ht="15" customHeight="1" thickBot="1" x14ac:dyDescent="0.4">
      <c r="A240" s="138" t="s">
        <v>38</v>
      </c>
      <c r="B240" s="3" t="str">
        <f t="shared" si="26"/>
        <v>317</v>
      </c>
      <c r="C240" s="115" t="s">
        <v>171</v>
      </c>
      <c r="D240" s="91" t="s">
        <v>161</v>
      </c>
      <c r="E240" s="101" t="s">
        <v>162</v>
      </c>
      <c r="F240" s="32" t="str">
        <f t="shared" si="25"/>
        <v>ΕΒΡΟΣ</v>
      </c>
      <c r="G240" s="33" t="s">
        <v>86</v>
      </c>
      <c r="H240" s="34" t="s">
        <v>44</v>
      </c>
      <c r="I240" s="33" t="s">
        <v>9</v>
      </c>
      <c r="J240" s="84">
        <v>4</v>
      </c>
      <c r="K240" s="84"/>
      <c r="L240" s="84">
        <v>1</v>
      </c>
      <c r="M240" s="84"/>
      <c r="N240" s="236" t="s">
        <v>343</v>
      </c>
      <c r="O240" s="236" t="s">
        <v>303</v>
      </c>
      <c r="P240" s="236">
        <v>2551026455</v>
      </c>
      <c r="Q240" s="237" t="s">
        <v>249</v>
      </c>
      <c r="R240" s="236"/>
      <c r="S240" s="236"/>
      <c r="T240" s="236"/>
      <c r="U240" s="236"/>
      <c r="V240" s="236"/>
      <c r="W240" s="238"/>
      <c r="X240" s="238"/>
    </row>
    <row r="241" spans="1:24" ht="15" customHeight="1" thickTop="1" x14ac:dyDescent="0.35">
      <c r="A241" s="138" t="s">
        <v>39</v>
      </c>
      <c r="B241" s="3" t="str">
        <f t="shared" ref="B241:B246" si="32">LEFT(A241,3)</f>
        <v>319</v>
      </c>
      <c r="C241" s="114" t="s">
        <v>165</v>
      </c>
      <c r="D241" s="50" t="s">
        <v>163</v>
      </c>
      <c r="E241" s="36" t="s">
        <v>164</v>
      </c>
      <c r="F241" s="37" t="str">
        <f t="shared" ref="F241:F246" si="33">RIGHT(A241,LEN(A241)-5)</f>
        <v>ΗΡΑΚΛΕΙΟ</v>
      </c>
      <c r="G241" s="38" t="s">
        <v>87</v>
      </c>
      <c r="H241" s="39" t="s">
        <v>5</v>
      </c>
      <c r="I241" s="38" t="s">
        <v>9</v>
      </c>
      <c r="J241" s="68">
        <v>100</v>
      </c>
      <c r="K241" s="68"/>
      <c r="L241" s="68">
        <v>8</v>
      </c>
      <c r="M241" s="68"/>
      <c r="N241" s="218" t="s">
        <v>250</v>
      </c>
      <c r="O241" s="218" t="s">
        <v>251</v>
      </c>
      <c r="P241" s="218">
        <v>2810372732</v>
      </c>
      <c r="Q241" s="219" t="s">
        <v>252</v>
      </c>
      <c r="R241" s="218"/>
      <c r="S241" s="218"/>
      <c r="T241" s="218"/>
      <c r="U241" s="218"/>
      <c r="V241" s="218"/>
      <c r="W241" s="220"/>
      <c r="X241" s="220"/>
    </row>
    <row r="242" spans="1:24" ht="15" customHeight="1" x14ac:dyDescent="0.35">
      <c r="A242" s="138" t="s">
        <v>39</v>
      </c>
      <c r="B242" s="3" t="str">
        <f t="shared" si="32"/>
        <v>319</v>
      </c>
      <c r="C242" s="111" t="s">
        <v>165</v>
      </c>
      <c r="D242" s="20" t="s">
        <v>163</v>
      </c>
      <c r="E242" s="26" t="s">
        <v>164</v>
      </c>
      <c r="F242" s="27" t="str">
        <f t="shared" si="33"/>
        <v>ΗΡΑΚΛΕΙΟ</v>
      </c>
      <c r="G242" s="28" t="s">
        <v>87</v>
      </c>
      <c r="H242" s="29" t="s">
        <v>5</v>
      </c>
      <c r="I242" s="28" t="s">
        <v>10</v>
      </c>
      <c r="J242" s="72">
        <v>8</v>
      </c>
      <c r="K242" s="72"/>
      <c r="L242" s="72"/>
      <c r="M242" s="72">
        <v>1</v>
      </c>
      <c r="N242" s="224" t="s">
        <v>250</v>
      </c>
      <c r="O242" s="224" t="s">
        <v>251</v>
      </c>
      <c r="P242" s="224">
        <v>2810372732</v>
      </c>
      <c r="Q242" s="225" t="s">
        <v>252</v>
      </c>
      <c r="R242" s="224"/>
      <c r="S242" s="224"/>
      <c r="T242" s="224"/>
      <c r="U242" s="224"/>
      <c r="V242" s="224"/>
      <c r="W242" s="226"/>
      <c r="X242" s="226"/>
    </row>
    <row r="243" spans="1:24" ht="15" customHeight="1" x14ac:dyDescent="0.35">
      <c r="A243" s="138" t="s">
        <v>39</v>
      </c>
      <c r="B243" s="3" t="str">
        <f t="shared" si="32"/>
        <v>319</v>
      </c>
      <c r="C243" s="111" t="s">
        <v>165</v>
      </c>
      <c r="D243" s="20" t="s">
        <v>163</v>
      </c>
      <c r="E243" s="26" t="s">
        <v>164</v>
      </c>
      <c r="F243" s="27" t="str">
        <f t="shared" si="33"/>
        <v>ΗΡΑΚΛΕΙΟ</v>
      </c>
      <c r="G243" s="28" t="s">
        <v>87</v>
      </c>
      <c r="H243" s="29" t="s">
        <v>7</v>
      </c>
      <c r="I243" s="28" t="s">
        <v>9</v>
      </c>
      <c r="J243" s="123">
        <f>27+1</f>
        <v>28</v>
      </c>
      <c r="K243" s="72">
        <f>SUM(J241:J244)</f>
        <v>143</v>
      </c>
      <c r="L243" s="72">
        <v>3</v>
      </c>
      <c r="M243" s="72"/>
      <c r="N243" s="221" t="s">
        <v>250</v>
      </c>
      <c r="O243" s="221" t="s">
        <v>251</v>
      </c>
      <c r="P243" s="221">
        <v>2810372732</v>
      </c>
      <c r="Q243" s="222" t="s">
        <v>252</v>
      </c>
      <c r="R243" s="221"/>
      <c r="S243" s="221"/>
      <c r="T243" s="221"/>
      <c r="U243" s="221"/>
      <c r="V243" s="221"/>
      <c r="W243" s="223"/>
      <c r="X243" s="223"/>
    </row>
    <row r="244" spans="1:24" ht="15" customHeight="1" thickBot="1" x14ac:dyDescent="0.4">
      <c r="A244" s="138" t="s">
        <v>39</v>
      </c>
      <c r="B244" s="3" t="str">
        <f t="shared" si="32"/>
        <v>319</v>
      </c>
      <c r="C244" s="111" t="s">
        <v>165</v>
      </c>
      <c r="D244" s="20" t="s">
        <v>163</v>
      </c>
      <c r="E244" s="31" t="s">
        <v>164</v>
      </c>
      <c r="F244" s="32" t="str">
        <f t="shared" si="33"/>
        <v>ΗΡΑΚΛΕΙΟ</v>
      </c>
      <c r="G244" s="33" t="s">
        <v>87</v>
      </c>
      <c r="H244" s="34" t="s">
        <v>7</v>
      </c>
      <c r="I244" s="33" t="s">
        <v>10</v>
      </c>
      <c r="J244" s="84">
        <v>7</v>
      </c>
      <c r="K244" s="84"/>
      <c r="L244" s="84"/>
      <c r="M244" s="84">
        <v>1</v>
      </c>
      <c r="N244" s="236" t="s">
        <v>250</v>
      </c>
      <c r="O244" s="236" t="s">
        <v>251</v>
      </c>
      <c r="P244" s="236">
        <v>2810372732</v>
      </c>
      <c r="Q244" s="239" t="s">
        <v>252</v>
      </c>
      <c r="R244" s="236"/>
      <c r="S244" s="236"/>
      <c r="T244" s="236"/>
      <c r="U244" s="236"/>
      <c r="V244" s="236"/>
      <c r="W244" s="238"/>
      <c r="X244" s="238"/>
    </row>
    <row r="245" spans="1:24" ht="15" customHeight="1" thickTop="1" x14ac:dyDescent="0.35">
      <c r="A245" s="138" t="s">
        <v>39</v>
      </c>
      <c r="B245" s="3" t="str">
        <f t="shared" si="32"/>
        <v>319</v>
      </c>
      <c r="C245" s="111" t="s">
        <v>165</v>
      </c>
      <c r="D245" s="152" t="s">
        <v>163</v>
      </c>
      <c r="E245" s="51" t="s">
        <v>164</v>
      </c>
      <c r="F245" s="52" t="str">
        <f t="shared" si="33"/>
        <v>ΗΡΑΚΛΕΙΟ</v>
      </c>
      <c r="G245" s="53" t="s">
        <v>187</v>
      </c>
      <c r="H245" s="54" t="s">
        <v>3</v>
      </c>
      <c r="I245" s="53" t="s">
        <v>9</v>
      </c>
      <c r="J245" s="55">
        <v>2</v>
      </c>
      <c r="K245" s="55"/>
      <c r="L245" s="55">
        <v>1</v>
      </c>
      <c r="M245" s="55"/>
      <c r="N245" s="174" t="s">
        <v>253</v>
      </c>
      <c r="O245" s="174" t="s">
        <v>254</v>
      </c>
      <c r="P245" s="174">
        <v>2810213762</v>
      </c>
      <c r="Q245" s="252" t="s">
        <v>255</v>
      </c>
      <c r="R245" s="174"/>
      <c r="S245" s="174"/>
      <c r="T245" s="174"/>
      <c r="U245" s="174"/>
      <c r="V245" s="174"/>
      <c r="W245" s="253"/>
      <c r="X245" s="253"/>
    </row>
    <row r="246" spans="1:24" ht="15" customHeight="1" x14ac:dyDescent="0.35">
      <c r="A246" s="138" t="s">
        <v>39</v>
      </c>
      <c r="B246" s="3" t="str">
        <f t="shared" si="32"/>
        <v>319</v>
      </c>
      <c r="C246" s="111" t="s">
        <v>165</v>
      </c>
      <c r="D246" s="20" t="s">
        <v>163</v>
      </c>
      <c r="E246" s="31" t="s">
        <v>164</v>
      </c>
      <c r="F246" s="32" t="str">
        <f t="shared" si="33"/>
        <v>ΗΡΑΚΛΕΙΟ</v>
      </c>
      <c r="G246" s="33" t="s">
        <v>187</v>
      </c>
      <c r="H246" s="34" t="s">
        <v>3</v>
      </c>
      <c r="I246" s="33" t="s">
        <v>10</v>
      </c>
      <c r="J246" s="47">
        <v>9</v>
      </c>
      <c r="K246" s="47"/>
      <c r="L246" s="47"/>
      <c r="M246" s="47">
        <v>1</v>
      </c>
      <c r="N246" s="179" t="s">
        <v>253</v>
      </c>
      <c r="O246" s="179" t="s">
        <v>254</v>
      </c>
      <c r="P246" s="179">
        <v>2810213762</v>
      </c>
      <c r="Q246" s="254" t="s">
        <v>255</v>
      </c>
      <c r="R246" s="179"/>
      <c r="S246" s="179"/>
      <c r="T246" s="179"/>
      <c r="U246" s="179"/>
      <c r="V246" s="179"/>
      <c r="W246" s="211"/>
      <c r="X246" s="211"/>
    </row>
    <row r="247" spans="1:24" ht="15" customHeight="1" x14ac:dyDescent="0.35">
      <c r="A247" s="138" t="s">
        <v>39</v>
      </c>
      <c r="B247" s="3" t="str">
        <f t="shared" si="26"/>
        <v>319</v>
      </c>
      <c r="C247" s="112" t="s">
        <v>165</v>
      </c>
      <c r="D247" s="20" t="s">
        <v>163</v>
      </c>
      <c r="E247" s="26" t="s">
        <v>164</v>
      </c>
      <c r="F247" s="27" t="str">
        <f t="shared" si="25"/>
        <v>ΗΡΑΚΛΕΙΟ</v>
      </c>
      <c r="G247" s="33" t="s">
        <v>187</v>
      </c>
      <c r="H247" s="29" t="s">
        <v>4</v>
      </c>
      <c r="I247" s="28" t="s">
        <v>9</v>
      </c>
      <c r="J247" s="124">
        <f>45+1</f>
        <v>46</v>
      </c>
      <c r="K247" s="41">
        <f>SUM(J245:J250)</f>
        <v>143</v>
      </c>
      <c r="L247" s="41">
        <v>3</v>
      </c>
      <c r="M247" s="41"/>
      <c r="N247" s="177" t="s">
        <v>253</v>
      </c>
      <c r="O247" s="177" t="s">
        <v>254</v>
      </c>
      <c r="P247" s="177">
        <v>2810213762</v>
      </c>
      <c r="Q247" s="255" t="s">
        <v>255</v>
      </c>
      <c r="R247" s="177"/>
      <c r="S247" s="177"/>
      <c r="T247" s="177"/>
      <c r="U247" s="177"/>
      <c r="V247" s="177"/>
      <c r="W247" s="262"/>
      <c r="X247" s="262"/>
    </row>
    <row r="248" spans="1:24" ht="15" customHeight="1" x14ac:dyDescent="0.35">
      <c r="A248" s="138" t="s">
        <v>39</v>
      </c>
      <c r="B248" s="3" t="str">
        <f t="shared" si="26"/>
        <v>319</v>
      </c>
      <c r="C248" s="111" t="s">
        <v>165</v>
      </c>
      <c r="D248" s="20" t="s">
        <v>163</v>
      </c>
      <c r="E248" s="31" t="s">
        <v>164</v>
      </c>
      <c r="F248" s="27" t="str">
        <f t="shared" si="25"/>
        <v>ΗΡΑΚΛΕΙΟ</v>
      </c>
      <c r="G248" s="33" t="s">
        <v>187</v>
      </c>
      <c r="H248" s="29" t="s">
        <v>4</v>
      </c>
      <c r="I248" s="28" t="s">
        <v>10</v>
      </c>
      <c r="J248" s="41">
        <v>9</v>
      </c>
      <c r="K248" s="41"/>
      <c r="L248" s="41"/>
      <c r="M248" s="41">
        <v>1</v>
      </c>
      <c r="N248" s="179" t="s">
        <v>253</v>
      </c>
      <c r="O248" s="179" t="s">
        <v>254</v>
      </c>
      <c r="P248" s="179">
        <v>2810213762</v>
      </c>
      <c r="Q248" s="254" t="s">
        <v>255</v>
      </c>
      <c r="R248" s="179"/>
      <c r="S248" s="179"/>
      <c r="T248" s="179"/>
      <c r="U248" s="179"/>
      <c r="V248" s="179"/>
      <c r="W248" s="211"/>
      <c r="X248" s="211"/>
    </row>
    <row r="249" spans="1:24" ht="15" customHeight="1" x14ac:dyDescent="0.35">
      <c r="A249" s="138" t="s">
        <v>39</v>
      </c>
      <c r="B249" s="3" t="str">
        <f>LEFT(A249,3)</f>
        <v>319</v>
      </c>
      <c r="C249" s="111" t="s">
        <v>165</v>
      </c>
      <c r="D249" s="20" t="s">
        <v>163</v>
      </c>
      <c r="E249" s="26" t="s">
        <v>164</v>
      </c>
      <c r="F249" s="27" t="str">
        <f>RIGHT(A249,LEN(A249)-5)</f>
        <v>ΗΡΑΚΛΕΙΟ</v>
      </c>
      <c r="G249" s="33" t="s">
        <v>187</v>
      </c>
      <c r="H249" s="29" t="s">
        <v>6</v>
      </c>
      <c r="I249" s="28" t="s">
        <v>9</v>
      </c>
      <c r="J249" s="72">
        <v>54</v>
      </c>
      <c r="K249" s="72"/>
      <c r="L249" s="72">
        <v>4</v>
      </c>
      <c r="M249" s="72"/>
      <c r="N249" s="179" t="s">
        <v>253</v>
      </c>
      <c r="O249" s="179" t="s">
        <v>254</v>
      </c>
      <c r="P249" s="179">
        <v>2810213762</v>
      </c>
      <c r="Q249" s="254" t="s">
        <v>255</v>
      </c>
      <c r="R249" s="179"/>
      <c r="S249" s="179"/>
      <c r="T249" s="179"/>
      <c r="U249" s="179"/>
      <c r="V249" s="179"/>
      <c r="W249" s="211"/>
      <c r="X249" s="211"/>
    </row>
    <row r="250" spans="1:24" ht="15" customHeight="1" thickBot="1" x14ac:dyDescent="0.4">
      <c r="A250" s="138" t="s">
        <v>39</v>
      </c>
      <c r="B250" s="3" t="str">
        <f>LEFT(A250,3)</f>
        <v>319</v>
      </c>
      <c r="C250" s="111" t="s">
        <v>165</v>
      </c>
      <c r="D250" s="20" t="s">
        <v>163</v>
      </c>
      <c r="E250" s="42" t="s">
        <v>164</v>
      </c>
      <c r="F250" s="43" t="str">
        <f>RIGHT(A250,LEN(A250)-5)</f>
        <v>ΗΡΑΚΛΕΙΟ</v>
      </c>
      <c r="G250" s="44" t="s">
        <v>200</v>
      </c>
      <c r="H250" s="45" t="s">
        <v>6</v>
      </c>
      <c r="I250" s="44" t="s">
        <v>10</v>
      </c>
      <c r="J250" s="85">
        <v>23</v>
      </c>
      <c r="K250" s="85"/>
      <c r="L250" s="85"/>
      <c r="M250" s="85">
        <v>2</v>
      </c>
      <c r="N250" s="316" t="s">
        <v>253</v>
      </c>
      <c r="O250" s="316" t="s">
        <v>254</v>
      </c>
      <c r="P250" s="316">
        <v>2810213762</v>
      </c>
      <c r="Q250" s="317" t="s">
        <v>255</v>
      </c>
      <c r="R250" s="316"/>
      <c r="S250" s="316"/>
      <c r="T250" s="316"/>
      <c r="U250" s="316"/>
      <c r="V250" s="316"/>
      <c r="W250" s="318"/>
      <c r="X250" s="318"/>
    </row>
    <row r="251" spans="1:24" ht="15" customHeight="1" thickTop="1" x14ac:dyDescent="0.35">
      <c r="A251" s="138" t="s">
        <v>40</v>
      </c>
      <c r="B251" s="3" t="str">
        <f t="shared" si="26"/>
        <v>323</v>
      </c>
      <c r="C251" s="111" t="s">
        <v>165</v>
      </c>
      <c r="D251" s="50" t="s">
        <v>166</v>
      </c>
      <c r="E251" s="21" t="s">
        <v>167</v>
      </c>
      <c r="F251" s="22" t="str">
        <f t="shared" si="25"/>
        <v>ΧΑΝΙΑ</v>
      </c>
      <c r="G251" s="23" t="s">
        <v>88</v>
      </c>
      <c r="H251" s="24" t="s">
        <v>3</v>
      </c>
      <c r="I251" s="23" t="s">
        <v>9</v>
      </c>
      <c r="J251" s="86">
        <v>4</v>
      </c>
      <c r="K251" s="86"/>
      <c r="L251" s="86">
        <v>1</v>
      </c>
      <c r="M251" s="86"/>
      <c r="N251" s="240" t="s">
        <v>304</v>
      </c>
      <c r="O251" s="240" t="s">
        <v>305</v>
      </c>
      <c r="P251" s="240">
        <v>2821054763</v>
      </c>
      <c r="Q251" s="241" t="s">
        <v>256</v>
      </c>
      <c r="R251" s="240"/>
      <c r="S251" s="240"/>
      <c r="T251" s="240"/>
      <c r="U251" s="240"/>
      <c r="V251" s="240"/>
      <c r="W251" s="242"/>
      <c r="X251" s="242"/>
    </row>
    <row r="252" spans="1:24" ht="15" customHeight="1" x14ac:dyDescent="0.35">
      <c r="A252" s="138" t="s">
        <v>40</v>
      </c>
      <c r="B252" s="3" t="str">
        <f t="shared" si="26"/>
        <v>323</v>
      </c>
      <c r="C252" s="111" t="s">
        <v>165</v>
      </c>
      <c r="D252" s="20" t="s">
        <v>166</v>
      </c>
      <c r="E252" s="26" t="s">
        <v>167</v>
      </c>
      <c r="F252" s="27" t="str">
        <f t="shared" si="25"/>
        <v>ΧΑΝΙΑ</v>
      </c>
      <c r="G252" s="28" t="s">
        <v>88</v>
      </c>
      <c r="H252" s="29" t="s">
        <v>4</v>
      </c>
      <c r="I252" s="28" t="s">
        <v>9</v>
      </c>
      <c r="J252" s="72">
        <v>35</v>
      </c>
      <c r="K252" s="72"/>
      <c r="L252" s="72">
        <v>3</v>
      </c>
      <c r="M252" s="72"/>
      <c r="N252" s="243" t="s">
        <v>304</v>
      </c>
      <c r="O252" s="243" t="s">
        <v>305</v>
      </c>
      <c r="P252" s="243">
        <v>2821054763</v>
      </c>
      <c r="Q252" s="244" t="s">
        <v>256</v>
      </c>
      <c r="R252" s="243"/>
      <c r="S252" s="243"/>
      <c r="T252" s="243"/>
      <c r="U252" s="243"/>
      <c r="V252" s="243"/>
      <c r="W252" s="245"/>
      <c r="X252" s="245"/>
    </row>
    <row r="253" spans="1:24" ht="15" customHeight="1" x14ac:dyDescent="0.35">
      <c r="A253" s="138" t="s">
        <v>40</v>
      </c>
      <c r="B253" s="3" t="str">
        <f t="shared" si="26"/>
        <v>323</v>
      </c>
      <c r="C253" s="111" t="s">
        <v>165</v>
      </c>
      <c r="D253" s="152" t="s">
        <v>166</v>
      </c>
      <c r="E253" s="26" t="s">
        <v>167</v>
      </c>
      <c r="F253" s="27" t="str">
        <f t="shared" si="25"/>
        <v>ΧΑΝΙΑ</v>
      </c>
      <c r="G253" s="28" t="s">
        <v>88</v>
      </c>
      <c r="H253" s="29" t="s">
        <v>5</v>
      </c>
      <c r="I253" s="28" t="s">
        <v>9</v>
      </c>
      <c r="J253" s="72">
        <v>37</v>
      </c>
      <c r="K253" s="72">
        <f>SUM(J251:J255)</f>
        <v>103</v>
      </c>
      <c r="L253" s="72">
        <v>3</v>
      </c>
      <c r="M253" s="72"/>
      <c r="N253" s="246" t="s">
        <v>304</v>
      </c>
      <c r="O253" s="246" t="s">
        <v>305</v>
      </c>
      <c r="P253" s="246">
        <v>2821054763</v>
      </c>
      <c r="Q253" s="247" t="s">
        <v>256</v>
      </c>
      <c r="R253" s="246"/>
      <c r="S253" s="246"/>
      <c r="T253" s="246"/>
      <c r="U253" s="246"/>
      <c r="V253" s="246"/>
      <c r="W253" s="248"/>
      <c r="X253" s="248"/>
    </row>
    <row r="254" spans="1:24" ht="15" customHeight="1" x14ac:dyDescent="0.35">
      <c r="A254" s="138" t="s">
        <v>40</v>
      </c>
      <c r="B254" s="3" t="str">
        <f t="shared" si="26"/>
        <v>323</v>
      </c>
      <c r="C254" s="111" t="s">
        <v>165</v>
      </c>
      <c r="D254" s="20" t="s">
        <v>166</v>
      </c>
      <c r="E254" s="31" t="s">
        <v>167</v>
      </c>
      <c r="F254" s="32" t="str">
        <f t="shared" si="25"/>
        <v>ΧΑΝΙΑ</v>
      </c>
      <c r="G254" s="33" t="s">
        <v>88</v>
      </c>
      <c r="H254" s="34" t="s">
        <v>7</v>
      </c>
      <c r="I254" s="33" t="s">
        <v>9</v>
      </c>
      <c r="J254" s="84">
        <v>9</v>
      </c>
      <c r="K254" s="84"/>
      <c r="L254" s="84">
        <v>1</v>
      </c>
      <c r="M254" s="84"/>
      <c r="N254" s="243" t="s">
        <v>304</v>
      </c>
      <c r="O254" s="243" t="s">
        <v>305</v>
      </c>
      <c r="P254" s="243">
        <v>2821054763</v>
      </c>
      <c r="Q254" s="244" t="s">
        <v>256</v>
      </c>
      <c r="R254" s="243"/>
      <c r="S254" s="243"/>
      <c r="T254" s="243"/>
      <c r="U254" s="243"/>
      <c r="V254" s="243"/>
      <c r="W254" s="245"/>
      <c r="X254" s="245"/>
    </row>
    <row r="255" spans="1:24" ht="15" customHeight="1" thickBot="1" x14ac:dyDescent="0.4">
      <c r="A255" s="142" t="s">
        <v>40</v>
      </c>
      <c r="B255" s="143" t="str">
        <f t="shared" si="26"/>
        <v>323</v>
      </c>
      <c r="C255" s="144" t="s">
        <v>165</v>
      </c>
      <c r="D255" s="145" t="s">
        <v>166</v>
      </c>
      <c r="E255" s="146" t="s">
        <v>167</v>
      </c>
      <c r="F255" s="147" t="str">
        <f t="shared" si="25"/>
        <v>ΧΑΝΙΑ</v>
      </c>
      <c r="G255" s="148" t="s">
        <v>88</v>
      </c>
      <c r="H255" s="149" t="s">
        <v>6</v>
      </c>
      <c r="I255" s="148" t="s">
        <v>9</v>
      </c>
      <c r="J255" s="150">
        <v>18</v>
      </c>
      <c r="K255" s="150"/>
      <c r="L255" s="150">
        <v>2</v>
      </c>
      <c r="M255" s="150"/>
      <c r="N255" s="319" t="s">
        <v>304</v>
      </c>
      <c r="O255" s="319" t="s">
        <v>305</v>
      </c>
      <c r="P255" s="319">
        <v>2821054763</v>
      </c>
      <c r="Q255" s="320" t="s">
        <v>256</v>
      </c>
      <c r="R255" s="319"/>
      <c r="S255" s="319"/>
      <c r="T255" s="319"/>
      <c r="U255" s="319"/>
      <c r="V255" s="319"/>
      <c r="W255" s="321"/>
      <c r="X255" s="321"/>
    </row>
    <row r="256" spans="1:24" ht="24" hidden="1" customHeight="1" thickTop="1" x14ac:dyDescent="0.35">
      <c r="B256" s="9"/>
      <c r="C256" s="322"/>
      <c r="D256" s="323"/>
      <c r="E256" s="324"/>
      <c r="F256" s="9"/>
      <c r="G256" s="325" t="s">
        <v>177</v>
      </c>
      <c r="H256" s="325"/>
      <c r="I256" s="326"/>
      <c r="J256" s="10">
        <f>SUM(J2:J255)</f>
        <v>4950</v>
      </c>
      <c r="K256" s="10">
        <f>SUM(K2:K255)</f>
        <v>4950</v>
      </c>
      <c r="L256" s="11"/>
      <c r="M256" s="11"/>
      <c r="O256" s="327"/>
      <c r="Q256" s="328"/>
    </row>
    <row r="257" spans="2:17" s="4" customFormat="1" ht="24" hidden="1" customHeight="1" thickBot="1" x14ac:dyDescent="0.35">
      <c r="B257" s="9"/>
      <c r="C257" s="322"/>
      <c r="D257" s="323"/>
      <c r="E257" s="324"/>
      <c r="F257" s="9"/>
      <c r="G257" s="326"/>
      <c r="H257" s="13"/>
      <c r="I257" s="326"/>
      <c r="J257" s="12"/>
      <c r="K257" s="12"/>
      <c r="L257" s="13"/>
      <c r="M257" s="13"/>
      <c r="N257" s="325"/>
      <c r="O257" s="327"/>
      <c r="P257" s="325"/>
      <c r="Q257" s="328"/>
    </row>
    <row r="258" spans="2:17" s="4" customFormat="1" ht="12" hidden="1" customHeight="1" thickTop="1" x14ac:dyDescent="0.35">
      <c r="B258" s="9"/>
      <c r="C258" s="15"/>
      <c r="D258" s="329"/>
      <c r="E258" s="15"/>
      <c r="F258" s="9"/>
      <c r="G258" s="330"/>
      <c r="H258" s="331" t="s">
        <v>3</v>
      </c>
      <c r="I258" s="332" t="s">
        <v>9</v>
      </c>
      <c r="J258" s="333">
        <f>J2+J22+J26+J36+J41+J46+J56+J62+J67+J72+J77+J83+J88+J96+J101+J106+J111+J120+J125+J130+J135+J140+J145+J150+J159+J164+J169+J174+J179+J184+J204+J212+J218+J223+J228+J235+J245+J251</f>
        <v>169</v>
      </c>
      <c r="K258" s="14"/>
      <c r="L258" s="14"/>
      <c r="M258" s="14"/>
      <c r="N258" s="325"/>
      <c r="O258" s="327"/>
      <c r="P258" s="325"/>
      <c r="Q258" s="328"/>
    </row>
    <row r="259" spans="2:17" s="4" customFormat="1" ht="12" hidden="1" customHeight="1" thickBot="1" x14ac:dyDescent="0.4">
      <c r="B259" s="9"/>
      <c r="C259" s="15"/>
      <c r="D259" s="329"/>
      <c r="E259" s="15"/>
      <c r="F259" s="9"/>
      <c r="G259" s="330"/>
      <c r="H259" s="334" t="s">
        <v>3</v>
      </c>
      <c r="I259" s="335" t="s">
        <v>10</v>
      </c>
      <c r="J259" s="336">
        <f>J3+J23+J27+J47+J97+J121+J151+J185+J205+J213+J246</f>
        <v>157</v>
      </c>
      <c r="K259" s="14"/>
      <c r="L259" s="14"/>
      <c r="M259" s="14"/>
      <c r="N259" s="325"/>
      <c r="O259" s="327"/>
      <c r="P259" s="325"/>
      <c r="Q259" s="328"/>
    </row>
    <row r="260" spans="2:17" s="4" customFormat="1" ht="12" hidden="1" customHeight="1" thickTop="1" thickBot="1" x14ac:dyDescent="0.35">
      <c r="B260" s="9"/>
      <c r="C260" s="15"/>
      <c r="D260" s="329"/>
      <c r="E260" s="15"/>
      <c r="F260" s="9"/>
      <c r="G260" s="330"/>
      <c r="H260" s="329"/>
      <c r="I260" s="15"/>
      <c r="J260" s="17"/>
      <c r="K260" s="15"/>
      <c r="L260" s="15"/>
      <c r="M260" s="15"/>
      <c r="N260" s="325"/>
      <c r="O260" s="327"/>
      <c r="P260" s="325"/>
      <c r="Q260" s="328"/>
    </row>
    <row r="261" spans="2:17" s="4" customFormat="1" ht="12" hidden="1" customHeight="1" thickTop="1" x14ac:dyDescent="0.35">
      <c r="B261" s="9"/>
      <c r="C261" s="15"/>
      <c r="D261" s="329"/>
      <c r="E261" s="15"/>
      <c r="F261" s="9"/>
      <c r="G261" s="330"/>
      <c r="H261" s="331" t="s">
        <v>4</v>
      </c>
      <c r="I261" s="332" t="s">
        <v>9</v>
      </c>
      <c r="J261" s="333">
        <f>J4+J14+J34+J37+J42+J50+J57+J63+J68+J73+J78+J84+J89+J93+J102+J107+J112+J122+J126+J131+J136+J141+J146+J155+J160+J165+J170+J175+J180+J186+J196+J208+J219+J224+J229+J236+J247+J252</f>
        <v>738</v>
      </c>
      <c r="K261" s="14"/>
      <c r="L261" s="14"/>
      <c r="M261" s="14"/>
      <c r="N261" s="325"/>
      <c r="O261" s="327"/>
      <c r="P261" s="325"/>
      <c r="Q261" s="328"/>
    </row>
    <row r="262" spans="2:17" s="4" customFormat="1" ht="12" hidden="1" customHeight="1" thickBot="1" x14ac:dyDescent="0.4">
      <c r="B262" s="9"/>
      <c r="C262" s="15"/>
      <c r="D262" s="329"/>
      <c r="E262" s="15"/>
      <c r="F262" s="9"/>
      <c r="G262" s="330"/>
      <c r="H262" s="334" t="s">
        <v>4</v>
      </c>
      <c r="I262" s="335" t="s">
        <v>10</v>
      </c>
      <c r="J262" s="336">
        <f>J5+J15+J35+J51+J94+J123+J156+J187+J197+J209+J248</f>
        <v>306</v>
      </c>
      <c r="K262" s="14"/>
      <c r="L262" s="14"/>
      <c r="M262" s="14"/>
      <c r="N262" s="325"/>
      <c r="O262" s="327"/>
      <c r="P262" s="325"/>
      <c r="Q262" s="328"/>
    </row>
    <row r="263" spans="2:17" s="4" customFormat="1" ht="12" hidden="1" customHeight="1" thickTop="1" thickBot="1" x14ac:dyDescent="0.35">
      <c r="B263" s="9"/>
      <c r="C263" s="15"/>
      <c r="D263" s="329"/>
      <c r="E263" s="15"/>
      <c r="F263" s="9"/>
      <c r="G263" s="330"/>
      <c r="H263" s="329"/>
      <c r="I263" s="15"/>
      <c r="J263" s="17"/>
      <c r="K263" s="15"/>
      <c r="L263" s="15"/>
      <c r="M263" s="15"/>
      <c r="N263" s="325"/>
      <c r="O263" s="327"/>
      <c r="P263" s="325"/>
      <c r="Q263" s="337"/>
    </row>
    <row r="264" spans="2:17" s="4" customFormat="1" ht="12" hidden="1" customHeight="1" thickTop="1" x14ac:dyDescent="0.35">
      <c r="B264" s="9"/>
      <c r="C264" s="15"/>
      <c r="D264" s="329"/>
      <c r="E264" s="15"/>
      <c r="F264" s="9"/>
      <c r="G264" s="330"/>
      <c r="H264" s="331" t="s">
        <v>5</v>
      </c>
      <c r="I264" s="332" t="s">
        <v>9</v>
      </c>
      <c r="J264" s="333">
        <f>J6+J24+J30+J38+J43+J52+J58+J64+J69+J74+J79+J85+J90+J98+J103+J108+J113+J116+J127+J132+J137+J142+J147+J152+J161+J166+J171+J176+J181+J188+J198+J214+J220+J225+J230+J237+J241+J253</f>
        <v>1041</v>
      </c>
      <c r="K264" s="14"/>
      <c r="L264" s="14"/>
      <c r="M264" s="14"/>
      <c r="N264" s="325"/>
      <c r="O264" s="327"/>
      <c r="P264" s="325"/>
      <c r="Q264" s="337"/>
    </row>
    <row r="265" spans="2:17" s="4" customFormat="1" ht="12" hidden="1" customHeight="1" thickBot="1" x14ac:dyDescent="0.4">
      <c r="B265" s="9"/>
      <c r="C265" s="15"/>
      <c r="D265" s="329"/>
      <c r="E265" s="15"/>
      <c r="F265" s="9"/>
      <c r="G265" s="330"/>
      <c r="H265" s="334" t="s">
        <v>5</v>
      </c>
      <c r="I265" s="335" t="s">
        <v>10</v>
      </c>
      <c r="J265" s="336">
        <f>J7+J25+J31+J53+J99+J117+J153+J189+J199+J215+J242</f>
        <v>112</v>
      </c>
      <c r="K265" s="14"/>
      <c r="L265" s="14"/>
      <c r="M265" s="14"/>
      <c r="N265" s="325"/>
      <c r="O265" s="327"/>
      <c r="P265" s="325"/>
      <c r="Q265" s="337"/>
    </row>
    <row r="266" spans="2:17" s="4" customFormat="1" ht="12" hidden="1" customHeight="1" thickTop="1" thickBot="1" x14ac:dyDescent="0.35">
      <c r="B266" s="9"/>
      <c r="C266" s="15"/>
      <c r="D266" s="329"/>
      <c r="E266" s="15"/>
      <c r="F266" s="9"/>
      <c r="G266" s="330"/>
      <c r="H266" s="329"/>
      <c r="I266" s="15"/>
      <c r="J266" s="17"/>
      <c r="K266" s="15"/>
      <c r="L266" s="15"/>
      <c r="M266" s="15"/>
      <c r="N266" s="325"/>
      <c r="O266" s="327"/>
      <c r="P266" s="325"/>
      <c r="Q266" s="337"/>
    </row>
    <row r="267" spans="2:17" s="4" customFormat="1" ht="12" hidden="1" customHeight="1" thickTop="1" x14ac:dyDescent="0.35">
      <c r="B267" s="9"/>
      <c r="C267" s="15"/>
      <c r="D267" s="329"/>
      <c r="E267" s="15"/>
      <c r="F267" s="9"/>
      <c r="G267" s="330"/>
      <c r="H267" s="331" t="s">
        <v>7</v>
      </c>
      <c r="I267" s="332" t="s">
        <v>9</v>
      </c>
      <c r="J267" s="333">
        <f>J8+J18+J28+J39+J44+J48+J59+J65+J70+J75+J80+J86+J91+J95+J104+J109+J114+J124+J128+J133+J138+J143+J148+J154+J162+J167+J172+J177+J182+J190+J206+J210+J221+J226+J231+J238+J243+J254</f>
        <v>932</v>
      </c>
      <c r="K267" s="16"/>
      <c r="L267" s="14"/>
      <c r="M267" s="14"/>
      <c r="N267" s="325"/>
      <c r="O267" s="327"/>
      <c r="P267" s="325"/>
      <c r="Q267" s="337"/>
    </row>
    <row r="268" spans="2:17" s="4" customFormat="1" ht="12" hidden="1" customHeight="1" thickBot="1" x14ac:dyDescent="0.4">
      <c r="B268" s="9"/>
      <c r="C268" s="15"/>
      <c r="D268" s="329"/>
      <c r="E268" s="15"/>
      <c r="F268" s="9"/>
      <c r="G268" s="330"/>
      <c r="H268" s="334" t="s">
        <v>7</v>
      </c>
      <c r="I268" s="335" t="s">
        <v>10</v>
      </c>
      <c r="J268" s="336">
        <f>J9+J19+J29+J49+J191+J207+J211+J244</f>
        <v>163</v>
      </c>
      <c r="K268" s="16"/>
      <c r="L268" s="14"/>
      <c r="M268" s="14"/>
      <c r="N268" s="325"/>
      <c r="O268" s="327"/>
      <c r="P268" s="325"/>
      <c r="Q268" s="337"/>
    </row>
    <row r="269" spans="2:17" s="4" customFormat="1" ht="12" hidden="1" customHeight="1" thickTop="1" thickBot="1" x14ac:dyDescent="0.35">
      <c r="B269" s="9"/>
      <c r="C269" s="15"/>
      <c r="D269" s="329"/>
      <c r="E269" s="15"/>
      <c r="F269" s="9"/>
      <c r="G269" s="330"/>
      <c r="H269" s="338"/>
      <c r="I269" s="14"/>
      <c r="J269" s="16"/>
      <c r="K269" s="16"/>
      <c r="L269" s="14"/>
      <c r="M269" s="14"/>
      <c r="N269" s="325"/>
      <c r="O269" s="327"/>
      <c r="P269" s="325"/>
      <c r="Q269" s="337"/>
    </row>
    <row r="270" spans="2:17" s="4" customFormat="1" ht="12" hidden="1" customHeight="1" thickTop="1" x14ac:dyDescent="0.35">
      <c r="B270" s="9"/>
      <c r="C270" s="15"/>
      <c r="D270" s="329"/>
      <c r="E270" s="15"/>
      <c r="F270" s="9"/>
      <c r="G270" s="330"/>
      <c r="H270" s="331" t="s">
        <v>6</v>
      </c>
      <c r="I270" s="332" t="s">
        <v>9</v>
      </c>
      <c r="J270" s="333">
        <f>J10+J20+J32+J40+J45+J54+J60+J66+J71+J76+J81+J87+J92+J100+J105+J110+J115+J118+J129+J134+J139+J144+J149+J157+J163+J168+J173+J178+J183+J192+J200+J216+J222+J227+J232+J239+J249+J255</f>
        <v>859</v>
      </c>
      <c r="K270" s="16"/>
      <c r="L270" s="14"/>
      <c r="M270" s="14"/>
      <c r="N270" s="325"/>
      <c r="O270" s="327"/>
      <c r="P270" s="325"/>
      <c r="Q270" s="337"/>
    </row>
    <row r="271" spans="2:17" s="4" customFormat="1" ht="12" hidden="1" customHeight="1" thickBot="1" x14ac:dyDescent="0.4">
      <c r="B271" s="9"/>
      <c r="C271" s="15"/>
      <c r="D271" s="329"/>
      <c r="E271" s="15"/>
      <c r="F271" s="9"/>
      <c r="G271" s="330"/>
      <c r="H271" s="334" t="s">
        <v>6</v>
      </c>
      <c r="I271" s="335" t="s">
        <v>10</v>
      </c>
      <c r="J271" s="336">
        <f>J11+J21+J33+J55+J119+J158+J193+J201+J217+J250</f>
        <v>353</v>
      </c>
      <c r="K271" s="16"/>
      <c r="L271" s="14"/>
      <c r="M271" s="14"/>
      <c r="N271" s="325"/>
      <c r="O271" s="327"/>
      <c r="P271" s="325"/>
      <c r="Q271" s="337"/>
    </row>
    <row r="272" spans="2:17" s="4" customFormat="1" ht="12" hidden="1" customHeight="1" thickTop="1" thickBot="1" x14ac:dyDescent="0.35">
      <c r="B272" s="9"/>
      <c r="C272" s="15"/>
      <c r="D272" s="329"/>
      <c r="E272" s="15"/>
      <c r="F272" s="9"/>
      <c r="G272" s="330"/>
      <c r="H272" s="338"/>
      <c r="I272" s="14"/>
      <c r="J272" s="16"/>
      <c r="K272" s="16"/>
      <c r="L272" s="14"/>
      <c r="M272" s="14"/>
      <c r="N272" s="325"/>
      <c r="O272" s="327"/>
      <c r="P272" s="327"/>
      <c r="Q272" s="328"/>
    </row>
    <row r="273" spans="2:17" s="4" customFormat="1" ht="12" hidden="1" customHeight="1" thickTop="1" x14ac:dyDescent="0.35">
      <c r="B273" s="9"/>
      <c r="C273" s="15"/>
      <c r="D273" s="329"/>
      <c r="E273" s="15"/>
      <c r="F273" s="9"/>
      <c r="G273" s="330"/>
      <c r="H273" s="331" t="s">
        <v>44</v>
      </c>
      <c r="I273" s="332" t="s">
        <v>9</v>
      </c>
      <c r="J273" s="333">
        <f>J12+J16+J61+J82+J194+J202+J233+J240</f>
        <v>45</v>
      </c>
      <c r="K273" s="16"/>
      <c r="L273" s="14"/>
      <c r="M273" s="14"/>
      <c r="N273" s="325"/>
      <c r="O273" s="327"/>
      <c r="P273" s="327"/>
      <c r="Q273" s="328"/>
    </row>
    <row r="274" spans="2:17" s="4" customFormat="1" ht="12" hidden="1" customHeight="1" thickBot="1" x14ac:dyDescent="0.4">
      <c r="B274" s="9"/>
      <c r="C274" s="15"/>
      <c r="D274" s="329"/>
      <c r="E274" s="15"/>
      <c r="F274" s="9"/>
      <c r="G274" s="330"/>
      <c r="H274" s="334" t="s">
        <v>44</v>
      </c>
      <c r="I274" s="335" t="s">
        <v>10</v>
      </c>
      <c r="J274" s="336">
        <f>J13+J17+J195+J203+J234</f>
        <v>75</v>
      </c>
      <c r="K274" s="16"/>
      <c r="L274" s="14"/>
      <c r="M274" s="14"/>
      <c r="N274" s="325"/>
      <c r="O274" s="327"/>
      <c r="P274" s="327"/>
      <c r="Q274" s="328"/>
    </row>
    <row r="275" spans="2:17" s="4" customFormat="1" ht="12" hidden="1" customHeight="1" thickTop="1" thickBot="1" x14ac:dyDescent="0.35">
      <c r="B275" s="9"/>
      <c r="C275" s="15"/>
      <c r="D275" s="329"/>
      <c r="E275" s="15"/>
      <c r="F275" s="9"/>
      <c r="G275" s="330"/>
      <c r="H275" s="329"/>
      <c r="I275" s="15"/>
      <c r="J275" s="17"/>
      <c r="K275" s="17"/>
      <c r="L275" s="15"/>
      <c r="M275" s="15"/>
      <c r="N275" s="325"/>
      <c r="O275" s="327"/>
      <c r="P275" s="327"/>
      <c r="Q275" s="328"/>
    </row>
    <row r="276" spans="2:17" s="4" customFormat="1" ht="12" hidden="1" customHeight="1" thickTop="1" x14ac:dyDescent="0.35">
      <c r="B276" s="9"/>
      <c r="C276" s="15"/>
      <c r="D276" s="329"/>
      <c r="E276" s="15"/>
      <c r="F276" s="9"/>
      <c r="G276" s="330"/>
      <c r="H276" s="361" t="s">
        <v>188</v>
      </c>
      <c r="I276" s="332" t="s">
        <v>9</v>
      </c>
      <c r="J276" s="339">
        <f>J258+J261+J264+J267+J270+J273</f>
        <v>3784</v>
      </c>
      <c r="K276" s="18"/>
      <c r="L276" s="14"/>
      <c r="M276" s="14"/>
      <c r="N276" s="325"/>
      <c r="O276" s="327"/>
      <c r="P276" s="327"/>
      <c r="Q276" s="328"/>
    </row>
    <row r="277" spans="2:17" s="4" customFormat="1" ht="12" hidden="1" customHeight="1" thickBot="1" x14ac:dyDescent="0.4">
      <c r="B277" s="9"/>
      <c r="C277" s="15"/>
      <c r="D277" s="329"/>
      <c r="E277" s="15"/>
      <c r="F277" s="9"/>
      <c r="G277" s="330"/>
      <c r="H277" s="362"/>
      <c r="I277" s="340" t="s">
        <v>10</v>
      </c>
      <c r="J277" s="336">
        <f>J259+J262+J265+J268+J271+J274</f>
        <v>1166</v>
      </c>
      <c r="K277" s="16"/>
      <c r="L277" s="14"/>
      <c r="M277" s="14"/>
      <c r="N277" s="325"/>
      <c r="O277" s="327"/>
      <c r="P277" s="327"/>
      <c r="Q277" s="328"/>
    </row>
    <row r="278" spans="2:17" s="4" customFormat="1" ht="12" hidden="1" customHeight="1" thickTop="1" thickBot="1" x14ac:dyDescent="0.4">
      <c r="B278" s="9"/>
      <c r="C278" s="15"/>
      <c r="D278" s="329"/>
      <c r="E278" s="15"/>
      <c r="F278" s="9"/>
      <c r="G278" s="326"/>
      <c r="H278" s="363" t="s">
        <v>168</v>
      </c>
      <c r="I278" s="364"/>
      <c r="J278" s="341">
        <f>SUM(J276:J277)</f>
        <v>4950</v>
      </c>
      <c r="K278" s="18"/>
      <c r="L278" s="13"/>
      <c r="M278" s="13"/>
      <c r="N278" s="325"/>
      <c r="O278" s="327"/>
      <c r="P278" s="325"/>
      <c r="Q278" s="337"/>
    </row>
    <row r="279" spans="2:17" s="4" customFormat="1" ht="12" hidden="1" customHeight="1" thickTop="1" x14ac:dyDescent="0.35">
      <c r="B279" s="9"/>
      <c r="C279" s="15"/>
      <c r="D279" s="329"/>
      <c r="E279" s="15"/>
      <c r="F279" s="9"/>
      <c r="G279" s="326"/>
      <c r="H279" s="13"/>
      <c r="I279" s="326"/>
      <c r="J279" s="12"/>
      <c r="K279" s="12"/>
      <c r="L279" s="13"/>
      <c r="M279" s="13"/>
      <c r="N279" s="325"/>
      <c r="O279" s="327"/>
      <c r="P279" s="325"/>
      <c r="Q279" s="337"/>
    </row>
    <row r="280" spans="2:17" s="4" customFormat="1" ht="12" hidden="1" customHeight="1" x14ac:dyDescent="0.35">
      <c r="B280" s="9"/>
      <c r="C280" s="15"/>
      <c r="D280" s="329"/>
      <c r="E280" s="15"/>
      <c r="F280" s="9"/>
      <c r="G280" s="342"/>
      <c r="H280" s="8"/>
      <c r="I280" s="342"/>
      <c r="J280" s="12"/>
      <c r="K280" s="12"/>
      <c r="L280" s="13"/>
      <c r="M280" s="13"/>
      <c r="N280" s="325"/>
      <c r="O280" s="327"/>
      <c r="P280" s="325"/>
      <c r="Q280" s="337"/>
    </row>
    <row r="281" spans="2:17" s="4" customFormat="1" ht="12" customHeight="1" thickTop="1" x14ac:dyDescent="0.35">
      <c r="B281" s="9"/>
      <c r="C281" s="15"/>
      <c r="D281" s="329"/>
      <c r="E281" s="15"/>
      <c r="F281" s="9"/>
      <c r="G281" s="342"/>
      <c r="H281" s="8"/>
      <c r="I281" s="342"/>
      <c r="J281" s="12"/>
      <c r="K281" s="12"/>
      <c r="L281" s="13"/>
      <c r="M281" s="13"/>
      <c r="N281" s="325"/>
      <c r="O281" s="327"/>
      <c r="P281" s="325"/>
      <c r="Q281" s="337"/>
    </row>
    <row r="282" spans="2:17" s="4" customFormat="1" ht="12" customHeight="1" x14ac:dyDescent="0.35">
      <c r="B282" s="9"/>
      <c r="C282" s="15"/>
      <c r="D282" s="329"/>
      <c r="E282" s="15"/>
      <c r="F282" s="9"/>
      <c r="G282" s="342"/>
      <c r="H282" s="8"/>
      <c r="I282" s="342"/>
      <c r="J282" s="12"/>
      <c r="K282" s="12"/>
      <c r="L282" s="13"/>
      <c r="M282" s="13"/>
      <c r="N282" s="325"/>
      <c r="O282" s="327"/>
      <c r="P282" s="325"/>
      <c r="Q282" s="337"/>
    </row>
    <row r="283" spans="2:17" s="4" customFormat="1" ht="12" customHeight="1" x14ac:dyDescent="0.35">
      <c r="B283" s="9"/>
      <c r="C283" s="15"/>
      <c r="D283" s="329"/>
      <c r="E283" s="15"/>
      <c r="F283" s="9"/>
      <c r="G283" s="342"/>
      <c r="H283" s="8"/>
      <c r="I283" s="342"/>
      <c r="J283" s="12"/>
      <c r="K283" s="12"/>
      <c r="L283" s="13"/>
      <c r="M283" s="13"/>
      <c r="N283" s="325"/>
      <c r="O283" s="327"/>
      <c r="P283" s="327"/>
      <c r="Q283" s="337"/>
    </row>
    <row r="284" spans="2:17" s="4" customFormat="1" ht="12" customHeight="1" x14ac:dyDescent="0.35">
      <c r="B284" s="9"/>
      <c r="C284" s="15"/>
      <c r="D284" s="329"/>
      <c r="E284" s="15"/>
      <c r="F284" s="9"/>
      <c r="G284" s="342"/>
      <c r="H284" s="8"/>
      <c r="I284" s="342"/>
      <c r="J284" s="12"/>
      <c r="K284" s="12"/>
      <c r="L284" s="13"/>
      <c r="M284" s="13"/>
      <c r="N284" s="325"/>
      <c r="O284" s="327"/>
      <c r="P284" s="327"/>
      <c r="Q284" s="337"/>
    </row>
    <row r="285" spans="2:17" s="4" customFormat="1" ht="12" customHeight="1" x14ac:dyDescent="0.35">
      <c r="B285" s="9"/>
      <c r="C285" s="15"/>
      <c r="D285" s="329"/>
      <c r="E285" s="15"/>
      <c r="F285" s="9"/>
      <c r="G285" s="342"/>
      <c r="H285" s="8"/>
      <c r="I285" s="342"/>
      <c r="J285" s="12"/>
      <c r="K285" s="12"/>
      <c r="L285" s="13"/>
      <c r="M285" s="13"/>
      <c r="N285" s="325"/>
      <c r="O285" s="327"/>
      <c r="P285" s="327"/>
      <c r="Q285" s="337"/>
    </row>
    <row r="286" spans="2:17" s="4" customFormat="1" ht="12" customHeight="1" x14ac:dyDescent="0.35">
      <c r="B286" s="9"/>
      <c r="C286" s="15"/>
      <c r="D286" s="329"/>
      <c r="E286" s="15"/>
      <c r="F286" s="9"/>
      <c r="G286" s="342"/>
      <c r="H286" s="8"/>
      <c r="I286" s="342"/>
      <c r="J286" s="12"/>
      <c r="K286" s="12"/>
      <c r="L286" s="13"/>
      <c r="M286" s="13"/>
      <c r="N286" s="325"/>
      <c r="O286" s="327"/>
      <c r="P286" s="327"/>
      <c r="Q286" s="337"/>
    </row>
    <row r="287" spans="2:17" s="4" customFormat="1" ht="12" customHeight="1" x14ac:dyDescent="0.35">
      <c r="B287" s="9"/>
      <c r="C287" s="15"/>
      <c r="D287" s="329"/>
      <c r="E287" s="15"/>
      <c r="F287" s="9"/>
      <c r="G287" s="342"/>
      <c r="H287" s="8"/>
      <c r="I287" s="342"/>
      <c r="J287" s="12"/>
      <c r="K287" s="12"/>
      <c r="L287" s="13"/>
      <c r="M287" s="13"/>
      <c r="N287" s="325"/>
      <c r="O287" s="327"/>
      <c r="P287" s="327"/>
      <c r="Q287" s="337"/>
    </row>
    <row r="288" spans="2:17" s="4" customFormat="1" ht="12" customHeight="1" x14ac:dyDescent="0.35">
      <c r="B288" s="9"/>
      <c r="C288" s="15"/>
      <c r="D288" s="329"/>
      <c r="E288" s="15"/>
      <c r="F288" s="9"/>
      <c r="G288" s="342"/>
      <c r="H288" s="8"/>
      <c r="I288" s="342"/>
      <c r="J288" s="12"/>
      <c r="K288" s="12"/>
      <c r="L288" s="13"/>
      <c r="M288" s="13"/>
      <c r="N288" s="325"/>
      <c r="O288" s="327"/>
      <c r="P288" s="327"/>
      <c r="Q288" s="337"/>
    </row>
    <row r="289" spans="2:17" s="4" customFormat="1" ht="12" customHeight="1" x14ac:dyDescent="0.35">
      <c r="B289" s="9"/>
      <c r="C289" s="15"/>
      <c r="D289" s="329"/>
      <c r="E289" s="15"/>
      <c r="F289" s="9"/>
      <c r="G289" s="342"/>
      <c r="H289" s="8"/>
      <c r="I289" s="342"/>
      <c r="J289" s="12"/>
      <c r="K289" s="12"/>
      <c r="L289" s="13"/>
      <c r="M289" s="13"/>
      <c r="N289" s="325"/>
      <c r="O289" s="327"/>
      <c r="P289" s="327"/>
      <c r="Q289" s="343"/>
    </row>
    <row r="290" spans="2:17" s="4" customFormat="1" ht="12" customHeight="1" x14ac:dyDescent="0.35">
      <c r="B290" s="9"/>
      <c r="C290" s="15"/>
      <c r="D290" s="329"/>
      <c r="E290" s="15"/>
      <c r="F290" s="9"/>
      <c r="G290" s="342"/>
      <c r="H290" s="8"/>
      <c r="I290" s="342"/>
      <c r="J290" s="12"/>
      <c r="K290" s="12"/>
      <c r="L290" s="13"/>
      <c r="M290" s="13"/>
      <c r="N290" s="325"/>
      <c r="O290" s="327"/>
      <c r="P290" s="327"/>
      <c r="Q290" s="343"/>
    </row>
    <row r="291" spans="2:17" s="4" customFormat="1" ht="12" customHeight="1" x14ac:dyDescent="0.35">
      <c r="B291" s="9"/>
      <c r="C291" s="15"/>
      <c r="D291" s="329"/>
      <c r="E291" s="15"/>
      <c r="F291" s="9"/>
      <c r="G291" s="342"/>
      <c r="H291" s="8"/>
      <c r="I291" s="342"/>
      <c r="J291" s="12"/>
      <c r="K291" s="12"/>
      <c r="L291" s="13"/>
      <c r="M291" s="13"/>
      <c r="N291" s="325"/>
      <c r="O291" s="327"/>
      <c r="P291" s="327"/>
      <c r="Q291" s="343"/>
    </row>
    <row r="292" spans="2:17" s="4" customFormat="1" x14ac:dyDescent="0.35">
      <c r="B292" s="9"/>
      <c r="C292" s="15"/>
      <c r="D292" s="329"/>
      <c r="E292" s="15"/>
      <c r="F292" s="9"/>
      <c r="G292" s="342"/>
      <c r="H292" s="8"/>
      <c r="I292" s="342"/>
      <c r="J292" s="12"/>
      <c r="K292" s="12"/>
      <c r="L292" s="13"/>
      <c r="M292" s="13"/>
      <c r="N292" s="327"/>
      <c r="O292" s="327"/>
      <c r="P292" s="325"/>
      <c r="Q292" s="343"/>
    </row>
    <row r="293" spans="2:17" s="4" customFormat="1" x14ac:dyDescent="0.35">
      <c r="B293" s="9"/>
      <c r="C293" s="15"/>
      <c r="D293" s="329"/>
      <c r="E293" s="15"/>
      <c r="F293" s="9"/>
      <c r="G293" s="342"/>
      <c r="H293" s="8"/>
      <c r="I293" s="342"/>
      <c r="J293" s="12"/>
      <c r="K293" s="12"/>
      <c r="L293" s="13"/>
      <c r="M293" s="13"/>
      <c r="N293" s="327"/>
      <c r="O293" s="327"/>
      <c r="P293" s="325"/>
      <c r="Q293" s="343"/>
    </row>
    <row r="294" spans="2:17" s="4" customFormat="1" x14ac:dyDescent="0.35">
      <c r="B294" s="9"/>
      <c r="C294" s="15"/>
      <c r="D294" s="329"/>
      <c r="E294" s="15"/>
      <c r="F294" s="9"/>
      <c r="G294" s="342"/>
      <c r="H294" s="8"/>
      <c r="I294" s="342"/>
      <c r="J294" s="12"/>
      <c r="K294" s="12"/>
      <c r="L294" s="13"/>
      <c r="M294" s="13"/>
      <c r="N294" s="327"/>
      <c r="O294" s="327"/>
      <c r="P294" s="325"/>
      <c r="Q294" s="343"/>
    </row>
    <row r="295" spans="2:17" s="4" customFormat="1" x14ac:dyDescent="0.35">
      <c r="B295" s="9"/>
      <c r="C295" s="15"/>
      <c r="D295" s="329"/>
      <c r="E295" s="15"/>
      <c r="F295" s="9"/>
      <c r="G295" s="342"/>
      <c r="H295" s="8"/>
      <c r="I295" s="342"/>
      <c r="J295" s="12"/>
      <c r="K295" s="12"/>
      <c r="L295" s="13"/>
      <c r="M295" s="13"/>
      <c r="N295" s="327"/>
      <c r="O295" s="327"/>
      <c r="P295" s="325"/>
      <c r="Q295" s="343"/>
    </row>
    <row r="296" spans="2:17" s="4" customFormat="1" x14ac:dyDescent="0.35">
      <c r="B296" s="9"/>
      <c r="C296" s="15"/>
      <c r="D296" s="329"/>
      <c r="E296" s="15"/>
      <c r="F296" s="9"/>
      <c r="G296" s="342"/>
      <c r="H296" s="8"/>
      <c r="I296" s="342"/>
      <c r="J296" s="12"/>
      <c r="K296" s="12"/>
      <c r="L296" s="13"/>
      <c r="M296" s="13"/>
      <c r="N296" s="327"/>
      <c r="O296" s="327"/>
      <c r="P296" s="325"/>
      <c r="Q296" s="343"/>
    </row>
    <row r="297" spans="2:17" s="4" customFormat="1" x14ac:dyDescent="0.35">
      <c r="B297" s="9"/>
      <c r="C297" s="15"/>
      <c r="D297" s="329"/>
      <c r="E297" s="15"/>
      <c r="F297" s="9"/>
      <c r="G297" s="342"/>
      <c r="H297" s="8"/>
      <c r="I297" s="342"/>
      <c r="J297" s="12"/>
      <c r="K297" s="12"/>
      <c r="L297" s="13"/>
      <c r="M297" s="13"/>
      <c r="N297" s="327"/>
      <c r="O297" s="327"/>
      <c r="P297" s="325"/>
      <c r="Q297" s="343"/>
    </row>
    <row r="298" spans="2:17" s="4" customFormat="1" x14ac:dyDescent="0.35">
      <c r="B298" s="9"/>
      <c r="C298" s="15"/>
      <c r="D298" s="329"/>
      <c r="E298" s="15"/>
      <c r="F298" s="9"/>
      <c r="G298" s="342"/>
      <c r="H298" s="8"/>
      <c r="I298" s="342"/>
      <c r="J298" s="12"/>
      <c r="K298" s="12"/>
      <c r="L298" s="13"/>
      <c r="M298" s="13"/>
      <c r="N298" s="327"/>
      <c r="O298" s="327"/>
      <c r="P298" s="325"/>
      <c r="Q298" s="343"/>
    </row>
    <row r="299" spans="2:17" s="4" customFormat="1" x14ac:dyDescent="0.35">
      <c r="B299" s="9"/>
      <c r="C299" s="15"/>
      <c r="D299" s="329"/>
      <c r="E299" s="15"/>
      <c r="F299" s="9"/>
      <c r="G299" s="342"/>
      <c r="H299" s="8"/>
      <c r="I299" s="342"/>
      <c r="J299" s="12"/>
      <c r="K299" s="12"/>
      <c r="L299" s="13"/>
      <c r="M299" s="13"/>
      <c r="N299" s="327"/>
      <c r="O299" s="327"/>
      <c r="P299" s="325"/>
      <c r="Q299" s="343"/>
    </row>
    <row r="300" spans="2:17" s="4" customFormat="1" x14ac:dyDescent="0.35">
      <c r="B300" s="9"/>
      <c r="C300" s="15"/>
      <c r="D300" s="329"/>
      <c r="E300" s="15"/>
      <c r="F300" s="9"/>
      <c r="G300" s="342"/>
      <c r="H300" s="8"/>
      <c r="I300" s="342"/>
      <c r="J300" s="12"/>
      <c r="K300" s="12"/>
      <c r="L300" s="13"/>
      <c r="M300" s="13"/>
      <c r="N300" s="327"/>
      <c r="O300" s="327"/>
      <c r="P300" s="325"/>
      <c r="Q300" s="343"/>
    </row>
    <row r="301" spans="2:17" s="4" customFormat="1" x14ac:dyDescent="0.35">
      <c r="B301" s="9"/>
      <c r="C301" s="15"/>
      <c r="D301" s="329"/>
      <c r="E301" s="15"/>
      <c r="F301" s="9"/>
      <c r="G301" s="342"/>
      <c r="H301" s="8"/>
      <c r="I301" s="342"/>
      <c r="J301" s="12"/>
      <c r="K301" s="12"/>
      <c r="L301" s="13"/>
      <c r="M301" s="13"/>
      <c r="N301" s="325"/>
      <c r="O301" s="327"/>
      <c r="P301" s="325"/>
      <c r="Q301" s="343"/>
    </row>
    <row r="302" spans="2:17" s="4" customFormat="1" x14ac:dyDescent="0.35">
      <c r="B302" s="9"/>
      <c r="C302" s="15"/>
      <c r="D302" s="329"/>
      <c r="E302" s="15"/>
      <c r="F302" s="9"/>
      <c r="G302" s="342"/>
      <c r="H302" s="8"/>
      <c r="I302" s="342"/>
      <c r="J302" s="12"/>
      <c r="K302" s="12"/>
      <c r="L302" s="13"/>
      <c r="M302" s="13"/>
      <c r="N302" s="325"/>
      <c r="O302" s="327"/>
      <c r="P302" s="325"/>
      <c r="Q302" s="343"/>
    </row>
    <row r="303" spans="2:17" s="4" customFormat="1" x14ac:dyDescent="0.35">
      <c r="B303" s="9"/>
      <c r="C303" s="15"/>
      <c r="D303" s="329"/>
      <c r="E303" s="15"/>
      <c r="F303" s="9"/>
      <c r="G303" s="342"/>
      <c r="H303" s="8"/>
      <c r="I303" s="342"/>
      <c r="J303" s="12"/>
      <c r="K303" s="12"/>
      <c r="L303" s="13"/>
      <c r="M303" s="13"/>
      <c r="N303" s="325"/>
      <c r="O303" s="327"/>
      <c r="P303" s="325"/>
      <c r="Q303" s="343"/>
    </row>
    <row r="304" spans="2:17" s="4" customFormat="1" x14ac:dyDescent="0.35">
      <c r="B304" s="9"/>
      <c r="C304" s="15"/>
      <c r="D304" s="329"/>
      <c r="E304" s="15"/>
      <c r="F304" s="9"/>
      <c r="G304" s="342"/>
      <c r="H304" s="8"/>
      <c r="I304" s="342"/>
      <c r="J304" s="12"/>
      <c r="K304" s="12"/>
      <c r="L304" s="13"/>
      <c r="M304" s="13"/>
      <c r="N304" s="325"/>
      <c r="O304" s="327"/>
      <c r="P304" s="325"/>
      <c r="Q304" s="343"/>
    </row>
    <row r="305" spans="2:17" s="4" customFormat="1" x14ac:dyDescent="0.35">
      <c r="B305" s="9"/>
      <c r="C305" s="15"/>
      <c r="D305" s="329"/>
      <c r="E305" s="15"/>
      <c r="F305" s="9"/>
      <c r="G305" s="342"/>
      <c r="H305" s="8"/>
      <c r="I305" s="342"/>
      <c r="J305" s="12"/>
      <c r="K305" s="12"/>
      <c r="L305" s="13"/>
      <c r="M305" s="13"/>
      <c r="N305" s="325"/>
      <c r="O305" s="327"/>
      <c r="P305" s="344"/>
      <c r="Q305" s="343"/>
    </row>
    <row r="306" spans="2:17" s="4" customFormat="1" x14ac:dyDescent="0.35">
      <c r="B306" s="9"/>
      <c r="C306" s="15"/>
      <c r="D306" s="329"/>
      <c r="E306" s="15"/>
      <c r="F306" s="9"/>
      <c r="G306" s="342"/>
      <c r="H306" s="8"/>
      <c r="I306" s="342"/>
      <c r="J306" s="12"/>
      <c r="K306" s="12"/>
      <c r="L306" s="13"/>
      <c r="M306" s="13"/>
      <c r="N306" s="325"/>
      <c r="O306" s="327"/>
      <c r="P306" s="344"/>
      <c r="Q306" s="343"/>
    </row>
    <row r="307" spans="2:17" s="4" customFormat="1" x14ac:dyDescent="0.35">
      <c r="B307" s="9"/>
      <c r="C307" s="15"/>
      <c r="D307" s="329"/>
      <c r="E307" s="15"/>
      <c r="F307" s="9"/>
      <c r="G307" s="342"/>
      <c r="H307" s="8"/>
      <c r="I307" s="342"/>
      <c r="J307" s="12"/>
      <c r="K307" s="12"/>
      <c r="L307" s="13"/>
      <c r="M307" s="13"/>
      <c r="N307" s="325"/>
      <c r="O307" s="327"/>
      <c r="P307" s="344"/>
      <c r="Q307" s="343"/>
    </row>
    <row r="308" spans="2:17" s="4" customFormat="1" x14ac:dyDescent="0.35">
      <c r="B308" s="9"/>
      <c r="C308" s="15"/>
      <c r="D308" s="329"/>
      <c r="E308" s="15"/>
      <c r="F308" s="9"/>
      <c r="G308" s="342"/>
      <c r="H308" s="8"/>
      <c r="I308" s="342"/>
      <c r="J308" s="12"/>
      <c r="K308" s="12"/>
      <c r="L308" s="13"/>
      <c r="M308" s="13"/>
      <c r="N308" s="325"/>
      <c r="O308" s="327"/>
      <c r="P308" s="344"/>
      <c r="Q308" s="343"/>
    </row>
    <row r="309" spans="2:17" s="4" customFormat="1" x14ac:dyDescent="0.35">
      <c r="B309" s="9"/>
      <c r="C309" s="15"/>
      <c r="D309" s="329"/>
      <c r="E309" s="15"/>
      <c r="F309" s="9"/>
      <c r="G309" s="342"/>
      <c r="H309" s="8"/>
      <c r="I309" s="342"/>
      <c r="J309" s="12"/>
      <c r="K309" s="12"/>
      <c r="L309" s="13"/>
      <c r="M309" s="13"/>
      <c r="N309" s="325"/>
      <c r="O309" s="327"/>
      <c r="P309" s="344"/>
      <c r="Q309" s="343"/>
    </row>
    <row r="310" spans="2:17" s="4" customFormat="1" x14ac:dyDescent="0.35">
      <c r="B310" s="9"/>
      <c r="C310" s="15"/>
      <c r="D310" s="329"/>
      <c r="E310" s="15"/>
      <c r="F310" s="9"/>
      <c r="G310" s="342"/>
      <c r="H310" s="8"/>
      <c r="I310" s="342"/>
      <c r="J310" s="12"/>
      <c r="K310" s="12"/>
      <c r="L310" s="13"/>
      <c r="M310" s="13"/>
      <c r="N310" s="325"/>
      <c r="O310" s="327"/>
      <c r="P310" s="344"/>
      <c r="Q310" s="343"/>
    </row>
    <row r="311" spans="2:17" s="4" customFormat="1" x14ac:dyDescent="0.35">
      <c r="B311" s="9"/>
      <c r="C311" s="15"/>
      <c r="D311" s="329"/>
      <c r="E311" s="15"/>
      <c r="F311" s="9"/>
      <c r="G311" s="342"/>
      <c r="H311" s="8"/>
      <c r="I311" s="342"/>
      <c r="J311" s="12"/>
      <c r="K311" s="12"/>
      <c r="L311" s="13"/>
      <c r="M311" s="13"/>
      <c r="N311" s="325"/>
      <c r="O311" s="327"/>
      <c r="P311" s="344"/>
      <c r="Q311" s="343"/>
    </row>
    <row r="312" spans="2:17" s="4" customFormat="1" x14ac:dyDescent="0.35">
      <c r="B312" s="9"/>
      <c r="C312" s="15"/>
      <c r="D312" s="329"/>
      <c r="E312" s="15"/>
      <c r="F312" s="9"/>
      <c r="G312" s="342"/>
      <c r="H312" s="8"/>
      <c r="I312" s="342"/>
      <c r="J312" s="12"/>
      <c r="K312" s="12"/>
      <c r="L312" s="13"/>
      <c r="M312" s="13"/>
      <c r="N312" s="325"/>
      <c r="O312" s="327"/>
      <c r="P312" s="344"/>
      <c r="Q312" s="343"/>
    </row>
    <row r="313" spans="2:17" s="4" customFormat="1" x14ac:dyDescent="0.35">
      <c r="B313" s="9"/>
      <c r="C313" s="15"/>
      <c r="D313" s="329"/>
      <c r="E313" s="15"/>
      <c r="F313" s="9"/>
      <c r="G313" s="342"/>
      <c r="H313" s="8"/>
      <c r="I313" s="342"/>
      <c r="J313" s="12"/>
      <c r="K313" s="12"/>
      <c r="L313" s="13"/>
      <c r="M313" s="13"/>
      <c r="N313" s="325"/>
      <c r="O313" s="327"/>
      <c r="P313" s="344"/>
      <c r="Q313" s="343"/>
    </row>
    <row r="314" spans="2:17" s="4" customFormat="1" x14ac:dyDescent="0.35">
      <c r="B314" s="9"/>
      <c r="C314" s="15"/>
      <c r="D314" s="329"/>
      <c r="E314" s="15"/>
      <c r="F314" s="9"/>
      <c r="G314" s="342"/>
      <c r="H314" s="8"/>
      <c r="I314" s="342"/>
      <c r="J314" s="12"/>
      <c r="K314" s="12"/>
      <c r="L314" s="13"/>
      <c r="M314" s="13"/>
      <c r="N314" s="325"/>
      <c r="O314" s="327"/>
      <c r="P314" s="344"/>
      <c r="Q314" s="343"/>
    </row>
    <row r="315" spans="2:17" s="4" customFormat="1" x14ac:dyDescent="0.35">
      <c r="B315" s="9"/>
      <c r="C315" s="15"/>
      <c r="D315" s="329"/>
      <c r="E315" s="15"/>
      <c r="F315" s="9"/>
      <c r="G315" s="342"/>
      <c r="H315" s="8"/>
      <c r="I315" s="342"/>
      <c r="J315" s="12"/>
      <c r="K315" s="12"/>
      <c r="L315" s="13"/>
      <c r="M315" s="13"/>
      <c r="N315" s="325"/>
      <c r="O315" s="327"/>
      <c r="P315" s="344"/>
      <c r="Q315" s="343"/>
    </row>
    <row r="316" spans="2:17" s="4" customFormat="1" x14ac:dyDescent="0.35">
      <c r="B316" s="9"/>
      <c r="C316" s="15"/>
      <c r="D316" s="329"/>
      <c r="E316" s="15"/>
      <c r="F316" s="9"/>
      <c r="G316" s="342"/>
      <c r="H316" s="8"/>
      <c r="I316" s="342"/>
      <c r="J316" s="12"/>
      <c r="K316" s="12"/>
      <c r="L316" s="13"/>
      <c r="M316" s="13"/>
      <c r="N316" s="325"/>
      <c r="O316" s="327"/>
      <c r="P316" s="344"/>
      <c r="Q316" s="343"/>
    </row>
    <row r="317" spans="2:17" s="4" customFormat="1" x14ac:dyDescent="0.35">
      <c r="B317" s="9"/>
      <c r="C317" s="15"/>
      <c r="D317" s="329"/>
      <c r="E317" s="15"/>
      <c r="F317" s="9"/>
      <c r="G317" s="342"/>
      <c r="H317" s="8"/>
      <c r="I317" s="342"/>
      <c r="J317" s="12"/>
      <c r="K317" s="12"/>
      <c r="L317" s="13"/>
      <c r="M317" s="13"/>
      <c r="N317" s="325"/>
      <c r="O317" s="327"/>
      <c r="P317" s="344"/>
      <c r="Q317" s="343"/>
    </row>
    <row r="318" spans="2:17" s="4" customFormat="1" x14ac:dyDescent="0.35">
      <c r="B318" s="9"/>
      <c r="C318" s="15"/>
      <c r="D318" s="329"/>
      <c r="E318" s="15"/>
      <c r="F318" s="9"/>
      <c r="G318" s="342"/>
      <c r="H318" s="8"/>
      <c r="I318" s="342"/>
      <c r="J318" s="12"/>
      <c r="K318" s="12"/>
      <c r="L318" s="13"/>
      <c r="M318" s="13"/>
      <c r="N318" s="325"/>
      <c r="O318" s="327"/>
      <c r="P318" s="344"/>
      <c r="Q318" s="343"/>
    </row>
    <row r="319" spans="2:17" s="4" customFormat="1" x14ac:dyDescent="0.35">
      <c r="B319" s="9"/>
      <c r="C319" s="15"/>
      <c r="D319" s="329"/>
      <c r="E319" s="15"/>
      <c r="F319" s="9"/>
      <c r="G319" s="342"/>
      <c r="H319" s="8"/>
      <c r="I319" s="342"/>
      <c r="J319" s="12"/>
      <c r="K319" s="12"/>
      <c r="L319" s="13"/>
      <c r="M319" s="13"/>
      <c r="N319" s="325"/>
      <c r="O319" s="327"/>
      <c r="P319" s="344"/>
      <c r="Q319" s="343"/>
    </row>
    <row r="320" spans="2:17" s="4" customFormat="1" x14ac:dyDescent="0.35">
      <c r="B320" s="9"/>
      <c r="C320" s="15"/>
      <c r="D320" s="329"/>
      <c r="E320" s="15"/>
      <c r="F320" s="9"/>
      <c r="G320" s="342"/>
      <c r="H320" s="8"/>
      <c r="I320" s="342"/>
      <c r="J320" s="12"/>
      <c r="K320" s="12"/>
      <c r="L320" s="13"/>
      <c r="M320" s="13"/>
      <c r="N320" s="325"/>
      <c r="O320" s="327"/>
      <c r="P320" s="344"/>
      <c r="Q320" s="343"/>
    </row>
    <row r="321" spans="2:17" s="4" customFormat="1" x14ac:dyDescent="0.35">
      <c r="B321" s="9"/>
      <c r="C321" s="15"/>
      <c r="D321" s="329"/>
      <c r="E321" s="15"/>
      <c r="F321" s="9"/>
      <c r="G321" s="342"/>
      <c r="H321" s="8"/>
      <c r="I321" s="342"/>
      <c r="J321" s="12"/>
      <c r="K321" s="12"/>
      <c r="L321" s="13"/>
      <c r="M321" s="13"/>
      <c r="N321" s="325"/>
      <c r="O321" s="327"/>
      <c r="P321" s="325"/>
      <c r="Q321" s="337"/>
    </row>
    <row r="322" spans="2:17" s="4" customFormat="1" x14ac:dyDescent="0.35">
      <c r="B322" s="9"/>
      <c r="C322" s="15"/>
      <c r="D322" s="329"/>
      <c r="E322" s="15"/>
      <c r="F322" s="9"/>
      <c r="G322" s="342"/>
      <c r="H322" s="8"/>
      <c r="I322" s="342"/>
      <c r="J322" s="12"/>
      <c r="K322" s="12"/>
      <c r="L322" s="13"/>
      <c r="M322" s="13"/>
      <c r="N322" s="325"/>
      <c r="O322" s="327"/>
      <c r="P322" s="325"/>
      <c r="Q322" s="337"/>
    </row>
    <row r="323" spans="2:17" s="4" customFormat="1" x14ac:dyDescent="0.35">
      <c r="B323" s="9"/>
      <c r="C323" s="15"/>
      <c r="D323" s="329"/>
      <c r="E323" s="15"/>
      <c r="F323" s="9"/>
      <c r="G323" s="342"/>
      <c r="H323" s="8"/>
      <c r="I323" s="342"/>
      <c r="J323" s="12"/>
      <c r="K323" s="12"/>
      <c r="L323" s="13"/>
      <c r="M323" s="13"/>
      <c r="N323" s="325"/>
      <c r="O323" s="327"/>
      <c r="P323" s="325"/>
      <c r="Q323" s="337"/>
    </row>
    <row r="324" spans="2:17" s="4" customFormat="1" x14ac:dyDescent="0.35">
      <c r="B324" s="9"/>
      <c r="C324" s="15"/>
      <c r="D324" s="329"/>
      <c r="E324" s="15"/>
      <c r="F324" s="9"/>
      <c r="G324" s="342"/>
      <c r="H324" s="8"/>
      <c r="I324" s="342"/>
      <c r="J324" s="12"/>
      <c r="K324" s="12"/>
      <c r="L324" s="13"/>
      <c r="M324" s="13"/>
      <c r="N324" s="325"/>
      <c r="O324" s="327"/>
      <c r="P324" s="325"/>
      <c r="Q324" s="337"/>
    </row>
    <row r="325" spans="2:17" s="4" customFormat="1" x14ac:dyDescent="0.35">
      <c r="B325" s="9"/>
      <c r="C325" s="15"/>
      <c r="D325" s="329"/>
      <c r="E325" s="15"/>
      <c r="F325" s="9"/>
      <c r="G325" s="342"/>
      <c r="H325" s="8"/>
      <c r="I325" s="342"/>
      <c r="J325" s="12"/>
      <c r="K325" s="12"/>
      <c r="L325" s="13"/>
      <c r="M325" s="13"/>
      <c r="N325" s="325"/>
      <c r="O325" s="327"/>
      <c r="P325" s="325"/>
      <c r="Q325" s="337"/>
    </row>
    <row r="326" spans="2:17" s="4" customFormat="1" x14ac:dyDescent="0.35">
      <c r="B326" s="9"/>
      <c r="C326" s="15"/>
      <c r="D326" s="329"/>
      <c r="E326" s="15"/>
      <c r="F326" s="9"/>
      <c r="G326" s="342"/>
      <c r="H326" s="8"/>
      <c r="I326" s="342"/>
      <c r="J326" s="12"/>
      <c r="K326" s="12"/>
      <c r="L326" s="13"/>
      <c r="M326" s="13"/>
      <c r="N326" s="325"/>
      <c r="O326" s="327"/>
      <c r="P326" s="325"/>
      <c r="Q326" s="337"/>
    </row>
    <row r="327" spans="2:17" s="4" customFormat="1" x14ac:dyDescent="0.35">
      <c r="B327" s="9"/>
      <c r="C327" s="15"/>
      <c r="D327" s="329"/>
      <c r="E327" s="15"/>
      <c r="F327" s="9"/>
      <c r="G327" s="342"/>
      <c r="H327" s="8"/>
      <c r="I327" s="342"/>
      <c r="J327" s="12"/>
      <c r="K327" s="12"/>
      <c r="L327" s="13"/>
      <c r="M327" s="13"/>
      <c r="N327" s="325"/>
      <c r="O327" s="327"/>
      <c r="P327" s="325"/>
      <c r="Q327" s="337"/>
    </row>
    <row r="328" spans="2:17" s="4" customFormat="1" x14ac:dyDescent="0.35">
      <c r="B328" s="9"/>
      <c r="C328" s="15"/>
      <c r="D328" s="329"/>
      <c r="E328" s="15"/>
      <c r="F328" s="9"/>
      <c r="G328" s="342"/>
      <c r="H328" s="8"/>
      <c r="I328" s="342"/>
      <c r="J328" s="12"/>
      <c r="K328" s="12"/>
      <c r="L328" s="13"/>
      <c r="M328" s="13"/>
      <c r="N328" s="325"/>
      <c r="O328" s="327"/>
      <c r="P328" s="325"/>
      <c r="Q328" s="337"/>
    </row>
    <row r="329" spans="2:17" s="4" customFormat="1" x14ac:dyDescent="0.35">
      <c r="B329" s="9"/>
      <c r="C329" s="15"/>
      <c r="D329" s="329"/>
      <c r="E329" s="15"/>
      <c r="F329" s="9"/>
      <c r="G329" s="342"/>
      <c r="H329" s="8"/>
      <c r="I329" s="342"/>
      <c r="J329" s="12"/>
      <c r="K329" s="12"/>
      <c r="L329" s="13"/>
      <c r="M329" s="13"/>
      <c r="N329" s="325"/>
      <c r="O329" s="327"/>
      <c r="P329" s="325"/>
      <c r="Q329" s="337"/>
    </row>
    <row r="330" spans="2:17" s="4" customFormat="1" x14ac:dyDescent="0.35">
      <c r="B330" s="9"/>
      <c r="C330" s="15"/>
      <c r="D330" s="329"/>
      <c r="E330" s="15"/>
      <c r="F330" s="9"/>
      <c r="G330" s="342"/>
      <c r="H330" s="8"/>
      <c r="I330" s="342"/>
      <c r="J330" s="12"/>
      <c r="K330" s="12"/>
      <c r="L330" s="13"/>
      <c r="M330" s="13"/>
      <c r="N330" s="325"/>
      <c r="O330" s="327"/>
      <c r="P330" s="325"/>
      <c r="Q330" s="337"/>
    </row>
    <row r="331" spans="2:17" s="4" customFormat="1" x14ac:dyDescent="0.35">
      <c r="B331" s="9"/>
      <c r="C331" s="15"/>
      <c r="D331" s="329"/>
      <c r="E331" s="15"/>
      <c r="F331" s="9"/>
      <c r="G331" s="342"/>
      <c r="H331" s="8"/>
      <c r="I331" s="342"/>
      <c r="J331" s="12"/>
      <c r="K331" s="12"/>
      <c r="L331" s="13"/>
      <c r="M331" s="13"/>
      <c r="N331" s="325"/>
      <c r="O331" s="327"/>
      <c r="P331" s="325"/>
      <c r="Q331" s="337"/>
    </row>
    <row r="332" spans="2:17" s="4" customFormat="1" x14ac:dyDescent="0.35">
      <c r="B332" s="9"/>
      <c r="C332" s="15"/>
      <c r="D332" s="329"/>
      <c r="E332" s="15"/>
      <c r="F332" s="9"/>
      <c r="G332" s="342"/>
      <c r="H332" s="8"/>
      <c r="I332" s="342"/>
      <c r="J332" s="12"/>
      <c r="K332" s="12"/>
      <c r="L332" s="13"/>
      <c r="M332" s="13"/>
      <c r="N332" s="325"/>
      <c r="O332" s="327"/>
      <c r="P332" s="325"/>
      <c r="Q332" s="337"/>
    </row>
    <row r="333" spans="2:17" s="4" customFormat="1" x14ac:dyDescent="0.35">
      <c r="B333" s="9"/>
      <c r="C333" s="15"/>
      <c r="D333" s="329"/>
      <c r="E333" s="15"/>
      <c r="F333" s="9"/>
      <c r="G333" s="342"/>
      <c r="H333" s="8"/>
      <c r="I333" s="342"/>
      <c r="J333" s="12"/>
      <c r="K333" s="12"/>
      <c r="L333" s="13"/>
      <c r="M333" s="13"/>
      <c r="N333" s="325"/>
      <c r="O333" s="327"/>
      <c r="P333" s="325"/>
      <c r="Q333" s="337"/>
    </row>
    <row r="334" spans="2:17" s="4" customFormat="1" x14ac:dyDescent="0.35">
      <c r="B334" s="9"/>
      <c r="C334" s="15"/>
      <c r="D334" s="329"/>
      <c r="E334" s="15"/>
      <c r="F334" s="9"/>
      <c r="G334" s="342"/>
      <c r="H334" s="8"/>
      <c r="I334" s="342"/>
      <c r="J334" s="12"/>
      <c r="K334" s="12"/>
      <c r="L334" s="13"/>
      <c r="M334" s="13"/>
      <c r="N334" s="327"/>
      <c r="O334" s="327"/>
      <c r="P334" s="325"/>
      <c r="Q334" s="337"/>
    </row>
    <row r="335" spans="2:17" s="4" customFormat="1" x14ac:dyDescent="0.35">
      <c r="B335" s="9"/>
      <c r="C335" s="15"/>
      <c r="D335" s="329"/>
      <c r="E335" s="15"/>
      <c r="F335" s="9"/>
      <c r="G335" s="342"/>
      <c r="H335" s="8"/>
      <c r="I335" s="342"/>
      <c r="J335" s="12"/>
      <c r="K335" s="12"/>
      <c r="L335" s="13"/>
      <c r="M335" s="13"/>
      <c r="N335" s="325"/>
      <c r="O335" s="327"/>
      <c r="P335" s="325"/>
      <c r="Q335" s="337"/>
    </row>
    <row r="336" spans="2:17" s="4" customFormat="1" x14ac:dyDescent="0.35">
      <c r="B336" s="9"/>
      <c r="C336" s="15"/>
      <c r="D336" s="329"/>
      <c r="E336" s="15"/>
      <c r="F336" s="9"/>
      <c r="G336" s="342"/>
      <c r="H336" s="8"/>
      <c r="I336" s="342"/>
      <c r="J336" s="12"/>
      <c r="K336" s="12"/>
      <c r="L336" s="13"/>
      <c r="M336" s="13"/>
      <c r="N336" s="325"/>
      <c r="O336" s="327"/>
      <c r="P336" s="325"/>
      <c r="Q336" s="337"/>
    </row>
    <row r="337" spans="2:17" s="4" customFormat="1" x14ac:dyDescent="0.35">
      <c r="B337" s="9"/>
      <c r="C337" s="15"/>
      <c r="D337" s="329"/>
      <c r="E337" s="15"/>
      <c r="F337" s="9"/>
      <c r="G337" s="342"/>
      <c r="H337" s="8"/>
      <c r="I337" s="342"/>
      <c r="J337" s="12"/>
      <c r="K337" s="12"/>
      <c r="L337" s="13"/>
      <c r="M337" s="13"/>
      <c r="N337" s="325"/>
      <c r="O337" s="327"/>
      <c r="P337" s="344"/>
      <c r="Q337" s="343"/>
    </row>
    <row r="338" spans="2:17" s="4" customFormat="1" x14ac:dyDescent="0.35">
      <c r="B338" s="9"/>
      <c r="C338" s="15"/>
      <c r="D338" s="329"/>
      <c r="E338" s="15"/>
      <c r="F338" s="9"/>
      <c r="G338" s="342"/>
      <c r="H338" s="8"/>
      <c r="I338" s="342"/>
      <c r="J338" s="12"/>
      <c r="K338" s="12"/>
      <c r="L338" s="13"/>
      <c r="M338" s="13"/>
      <c r="N338" s="325"/>
      <c r="O338" s="327"/>
      <c r="P338" s="344"/>
      <c r="Q338" s="343"/>
    </row>
    <row r="339" spans="2:17" s="4" customFormat="1" x14ac:dyDescent="0.35">
      <c r="B339" s="9"/>
      <c r="C339" s="15"/>
      <c r="D339" s="329"/>
      <c r="E339" s="15"/>
      <c r="F339" s="9"/>
      <c r="G339" s="342"/>
      <c r="H339" s="8"/>
      <c r="I339" s="342"/>
      <c r="J339" s="12"/>
      <c r="K339" s="12"/>
      <c r="L339" s="13"/>
      <c r="M339" s="13"/>
      <c r="N339" s="325"/>
      <c r="O339" s="327"/>
      <c r="P339" s="344"/>
      <c r="Q339" s="343"/>
    </row>
    <row r="340" spans="2:17" s="4" customFormat="1" x14ac:dyDescent="0.35">
      <c r="B340" s="9"/>
      <c r="C340" s="15"/>
      <c r="D340" s="329"/>
      <c r="E340" s="15"/>
      <c r="F340" s="9"/>
      <c r="G340" s="342"/>
      <c r="H340" s="8"/>
      <c r="I340" s="342"/>
      <c r="J340" s="12"/>
      <c r="K340" s="12"/>
      <c r="L340" s="13"/>
      <c r="M340" s="13"/>
      <c r="N340" s="325"/>
      <c r="O340" s="327"/>
      <c r="P340" s="344"/>
      <c r="Q340" s="343"/>
    </row>
    <row r="341" spans="2:17" s="4" customFormat="1" x14ac:dyDescent="0.35">
      <c r="B341" s="9"/>
      <c r="C341" s="15"/>
      <c r="D341" s="329"/>
      <c r="E341" s="15"/>
      <c r="F341" s="9"/>
      <c r="G341" s="342"/>
      <c r="H341" s="8"/>
      <c r="I341" s="342"/>
      <c r="J341" s="12"/>
      <c r="K341" s="12"/>
      <c r="L341" s="13"/>
      <c r="M341" s="13"/>
      <c r="N341" s="325"/>
      <c r="O341" s="327"/>
      <c r="P341" s="344"/>
      <c r="Q341" s="343"/>
    </row>
    <row r="342" spans="2:17" s="4" customFormat="1" x14ac:dyDescent="0.35">
      <c r="B342" s="9"/>
      <c r="C342" s="15"/>
      <c r="D342" s="329"/>
      <c r="E342" s="15"/>
      <c r="F342" s="9"/>
      <c r="G342" s="342"/>
      <c r="H342" s="8"/>
      <c r="I342" s="342"/>
      <c r="J342" s="12"/>
      <c r="K342" s="12"/>
      <c r="L342" s="13"/>
      <c r="M342" s="13"/>
      <c r="N342" s="325"/>
      <c r="O342" s="327"/>
      <c r="P342" s="344"/>
      <c r="Q342" s="343"/>
    </row>
    <row r="343" spans="2:17" s="4" customFormat="1" x14ac:dyDescent="0.35">
      <c r="B343" s="9"/>
      <c r="C343" s="15"/>
      <c r="D343" s="329"/>
      <c r="E343" s="15"/>
      <c r="F343" s="9"/>
      <c r="G343" s="342"/>
      <c r="H343" s="8"/>
      <c r="I343" s="342"/>
      <c r="J343" s="12"/>
      <c r="K343" s="12"/>
      <c r="L343" s="13"/>
      <c r="M343" s="13"/>
      <c r="N343" s="325"/>
      <c r="O343" s="327"/>
      <c r="P343" s="344"/>
      <c r="Q343" s="343"/>
    </row>
    <row r="344" spans="2:17" s="4" customFormat="1" x14ac:dyDescent="0.35">
      <c r="B344" s="9"/>
      <c r="C344" s="15"/>
      <c r="D344" s="329"/>
      <c r="E344" s="15"/>
      <c r="F344" s="9"/>
      <c r="G344" s="342"/>
      <c r="H344" s="8"/>
      <c r="I344" s="342"/>
      <c r="J344" s="12"/>
      <c r="K344" s="12"/>
      <c r="L344" s="13"/>
      <c r="M344" s="13"/>
      <c r="N344" s="325"/>
      <c r="O344" s="327"/>
      <c r="P344" s="344"/>
      <c r="Q344" s="343"/>
    </row>
    <row r="345" spans="2:17" s="4" customFormat="1" x14ac:dyDescent="0.35">
      <c r="B345" s="9"/>
      <c r="C345" s="15"/>
      <c r="D345" s="329"/>
      <c r="E345" s="15"/>
      <c r="F345" s="9"/>
      <c r="G345" s="342"/>
      <c r="H345" s="8"/>
      <c r="I345" s="342"/>
      <c r="J345" s="12"/>
      <c r="K345" s="12"/>
      <c r="L345" s="13"/>
      <c r="M345" s="13"/>
      <c r="N345" s="325"/>
      <c r="O345" s="327"/>
      <c r="P345" s="344"/>
      <c r="Q345" s="343"/>
    </row>
    <row r="346" spans="2:17" s="4" customFormat="1" x14ac:dyDescent="0.35">
      <c r="B346" s="9"/>
      <c r="C346" s="15"/>
      <c r="D346" s="329"/>
      <c r="E346" s="15"/>
      <c r="F346" s="9"/>
      <c r="G346" s="342"/>
      <c r="H346" s="8"/>
      <c r="I346" s="342"/>
      <c r="J346" s="12"/>
      <c r="K346" s="12"/>
      <c r="L346" s="13"/>
      <c r="M346" s="13"/>
      <c r="N346" s="325"/>
      <c r="O346" s="327"/>
      <c r="P346" s="344"/>
      <c r="Q346" s="343"/>
    </row>
    <row r="347" spans="2:17" s="4" customFormat="1" x14ac:dyDescent="0.35">
      <c r="B347" s="9"/>
      <c r="C347" s="15"/>
      <c r="D347" s="329"/>
      <c r="E347" s="15"/>
      <c r="F347" s="9"/>
      <c r="G347" s="342"/>
      <c r="H347" s="8"/>
      <c r="I347" s="342"/>
      <c r="J347" s="12"/>
      <c r="K347" s="12"/>
      <c r="L347" s="13"/>
      <c r="M347" s="13"/>
      <c r="N347" s="325"/>
      <c r="O347" s="327"/>
      <c r="P347" s="344"/>
      <c r="Q347" s="343"/>
    </row>
    <row r="348" spans="2:17" s="4" customFormat="1" x14ac:dyDescent="0.35">
      <c r="B348" s="9"/>
      <c r="C348" s="15"/>
      <c r="D348" s="329"/>
      <c r="E348" s="15"/>
      <c r="F348" s="9"/>
      <c r="G348" s="342"/>
      <c r="H348" s="8"/>
      <c r="I348" s="342"/>
      <c r="J348" s="12"/>
      <c r="K348" s="12"/>
      <c r="L348" s="13"/>
      <c r="M348" s="13"/>
      <c r="N348" s="325"/>
      <c r="O348" s="327"/>
      <c r="P348" s="344"/>
      <c r="Q348" s="343"/>
    </row>
    <row r="349" spans="2:17" s="4" customFormat="1" x14ac:dyDescent="0.35">
      <c r="B349" s="9"/>
      <c r="C349" s="15"/>
      <c r="D349" s="329"/>
      <c r="E349" s="15"/>
      <c r="F349" s="9"/>
      <c r="G349" s="342"/>
      <c r="H349" s="8"/>
      <c r="I349" s="342"/>
      <c r="J349" s="12"/>
      <c r="K349" s="12"/>
      <c r="L349" s="13"/>
      <c r="M349" s="13"/>
      <c r="N349" s="325"/>
      <c r="O349" s="327"/>
      <c r="P349" s="344"/>
      <c r="Q349" s="343"/>
    </row>
    <row r="350" spans="2:17" s="4" customFormat="1" x14ac:dyDescent="0.35">
      <c r="B350" s="9"/>
      <c r="C350" s="15"/>
      <c r="D350" s="329"/>
      <c r="E350" s="15"/>
      <c r="F350" s="9"/>
      <c r="G350" s="342"/>
      <c r="H350" s="8"/>
      <c r="I350" s="342"/>
      <c r="J350" s="12"/>
      <c r="K350" s="12"/>
      <c r="L350" s="13"/>
      <c r="M350" s="13"/>
      <c r="N350" s="325"/>
      <c r="O350" s="327"/>
      <c r="P350" s="344"/>
      <c r="Q350" s="343"/>
    </row>
    <row r="351" spans="2:17" s="4" customFormat="1" x14ac:dyDescent="0.35">
      <c r="B351" s="9"/>
      <c r="C351" s="15"/>
      <c r="D351" s="329"/>
      <c r="E351" s="15"/>
      <c r="F351" s="9"/>
      <c r="G351" s="342"/>
      <c r="H351" s="8"/>
      <c r="I351" s="342"/>
      <c r="J351" s="12"/>
      <c r="K351" s="12"/>
      <c r="L351" s="13"/>
      <c r="M351" s="13"/>
      <c r="N351" s="325"/>
      <c r="O351" s="327"/>
      <c r="P351" s="344"/>
      <c r="Q351" s="343"/>
    </row>
    <row r="352" spans="2:17" s="4" customFormat="1" x14ac:dyDescent="0.35">
      <c r="B352" s="9"/>
      <c r="C352" s="15"/>
      <c r="D352" s="329"/>
      <c r="E352" s="15"/>
      <c r="F352" s="9"/>
      <c r="G352" s="342"/>
      <c r="H352" s="8"/>
      <c r="I352" s="342"/>
      <c r="J352" s="12"/>
      <c r="K352" s="12"/>
      <c r="L352" s="13"/>
      <c r="M352" s="13"/>
      <c r="N352" s="325"/>
      <c r="O352" s="327"/>
      <c r="P352" s="344"/>
      <c r="Q352" s="343"/>
    </row>
    <row r="353" spans="2:17" s="4" customFormat="1" x14ac:dyDescent="0.35">
      <c r="B353" s="9"/>
      <c r="C353" s="15"/>
      <c r="D353" s="329"/>
      <c r="E353" s="15"/>
      <c r="F353" s="9"/>
      <c r="G353" s="342"/>
      <c r="H353" s="8"/>
      <c r="I353" s="342"/>
      <c r="J353" s="12"/>
      <c r="K353" s="12"/>
      <c r="L353" s="13"/>
      <c r="M353" s="13"/>
      <c r="N353" s="325"/>
      <c r="O353" s="327"/>
      <c r="P353" s="344"/>
      <c r="Q353" s="343"/>
    </row>
    <row r="354" spans="2:17" s="4" customFormat="1" x14ac:dyDescent="0.35">
      <c r="B354" s="9"/>
      <c r="C354" s="15"/>
      <c r="D354" s="329"/>
      <c r="E354" s="15"/>
      <c r="F354" s="9"/>
      <c r="G354" s="342"/>
      <c r="H354" s="8"/>
      <c r="I354" s="342"/>
      <c r="J354" s="12"/>
      <c r="K354" s="12"/>
      <c r="L354" s="13"/>
      <c r="M354" s="13"/>
      <c r="N354" s="325"/>
      <c r="O354" s="327"/>
      <c r="P354" s="344"/>
      <c r="Q354" s="343"/>
    </row>
    <row r="355" spans="2:17" s="4" customFormat="1" x14ac:dyDescent="0.35">
      <c r="B355" s="9"/>
      <c r="C355" s="15"/>
      <c r="D355" s="329"/>
      <c r="E355" s="15"/>
      <c r="F355" s="9"/>
      <c r="G355" s="342"/>
      <c r="H355" s="8"/>
      <c r="I355" s="342"/>
      <c r="J355" s="12"/>
      <c r="K355" s="12"/>
      <c r="L355" s="13"/>
      <c r="M355" s="13"/>
      <c r="N355" s="325"/>
      <c r="O355" s="327"/>
      <c r="P355" s="344"/>
      <c r="Q355" s="343"/>
    </row>
    <row r="356" spans="2:17" s="4" customFormat="1" x14ac:dyDescent="0.35">
      <c r="B356" s="9"/>
      <c r="C356" s="15"/>
      <c r="D356" s="329"/>
      <c r="E356" s="15"/>
      <c r="F356" s="9"/>
      <c r="G356" s="342"/>
      <c r="H356" s="8"/>
      <c r="I356" s="342"/>
      <c r="J356" s="12"/>
      <c r="K356" s="12"/>
      <c r="L356" s="13"/>
      <c r="M356" s="13"/>
      <c r="N356" s="325"/>
      <c r="O356" s="327"/>
      <c r="P356" s="344"/>
      <c r="Q356" s="343"/>
    </row>
    <row r="357" spans="2:17" s="4" customFormat="1" x14ac:dyDescent="0.35">
      <c r="B357" s="9"/>
      <c r="C357" s="15"/>
      <c r="D357" s="329"/>
      <c r="E357" s="15"/>
      <c r="F357" s="9"/>
      <c r="G357" s="342"/>
      <c r="H357" s="8"/>
      <c r="I357" s="342"/>
      <c r="J357" s="12"/>
      <c r="K357" s="12"/>
      <c r="L357" s="13"/>
      <c r="M357" s="13"/>
      <c r="N357" s="325"/>
      <c r="O357" s="327"/>
      <c r="P357" s="344"/>
      <c r="Q357" s="343"/>
    </row>
    <row r="358" spans="2:17" s="4" customFormat="1" x14ac:dyDescent="0.35">
      <c r="B358" s="9"/>
      <c r="C358" s="15"/>
      <c r="D358" s="329"/>
      <c r="E358" s="15"/>
      <c r="F358" s="9"/>
      <c r="G358" s="342"/>
      <c r="H358" s="8"/>
      <c r="I358" s="342"/>
      <c r="J358" s="12"/>
      <c r="K358" s="12"/>
      <c r="L358" s="13"/>
      <c r="M358" s="13"/>
      <c r="N358" s="325"/>
      <c r="O358" s="327"/>
      <c r="P358" s="344"/>
      <c r="Q358" s="343"/>
    </row>
    <row r="359" spans="2:17" s="4" customFormat="1" x14ac:dyDescent="0.35">
      <c r="B359" s="9"/>
      <c r="C359" s="15"/>
      <c r="D359" s="329"/>
      <c r="E359" s="15"/>
      <c r="F359" s="9"/>
      <c r="G359" s="342"/>
      <c r="H359" s="8"/>
      <c r="I359" s="342"/>
      <c r="J359" s="12"/>
      <c r="K359" s="12"/>
      <c r="L359" s="13"/>
      <c r="M359" s="13"/>
      <c r="N359" s="325"/>
      <c r="O359" s="327"/>
      <c r="P359" s="344"/>
      <c r="Q359" s="343"/>
    </row>
    <row r="360" spans="2:17" s="4" customFormat="1" x14ac:dyDescent="0.35">
      <c r="B360" s="9"/>
      <c r="C360" s="15"/>
      <c r="D360" s="329"/>
      <c r="E360" s="15"/>
      <c r="F360" s="9"/>
      <c r="G360" s="342"/>
      <c r="H360" s="8"/>
      <c r="I360" s="342"/>
      <c r="J360" s="12"/>
      <c r="K360" s="12"/>
      <c r="L360" s="13"/>
      <c r="M360" s="13"/>
      <c r="N360" s="325"/>
      <c r="O360" s="327"/>
      <c r="P360" s="344"/>
      <c r="Q360" s="343"/>
    </row>
    <row r="361" spans="2:17" s="4" customFormat="1" x14ac:dyDescent="0.35">
      <c r="B361" s="9"/>
      <c r="C361" s="15"/>
      <c r="D361" s="329"/>
      <c r="E361" s="15"/>
      <c r="F361" s="9"/>
      <c r="G361" s="342"/>
      <c r="H361" s="8"/>
      <c r="I361" s="342"/>
      <c r="J361" s="12"/>
      <c r="K361" s="12"/>
      <c r="L361" s="13"/>
      <c r="M361" s="13"/>
      <c r="N361" s="325"/>
      <c r="O361" s="327"/>
      <c r="P361" s="344"/>
      <c r="Q361" s="343"/>
    </row>
    <row r="362" spans="2:17" s="4" customFormat="1" x14ac:dyDescent="0.35">
      <c r="B362" s="9"/>
      <c r="C362" s="15"/>
      <c r="D362" s="329"/>
      <c r="E362" s="15"/>
      <c r="F362" s="9"/>
      <c r="G362" s="342"/>
      <c r="H362" s="8"/>
      <c r="I362" s="342"/>
      <c r="J362" s="12"/>
      <c r="K362" s="12"/>
      <c r="L362" s="13"/>
      <c r="M362" s="13"/>
      <c r="N362" s="325"/>
      <c r="O362" s="327"/>
      <c r="P362" s="344"/>
      <c r="Q362" s="343"/>
    </row>
    <row r="363" spans="2:17" s="4" customFormat="1" x14ac:dyDescent="0.35">
      <c r="B363" s="9"/>
      <c r="C363" s="15"/>
      <c r="D363" s="329"/>
      <c r="E363" s="15"/>
      <c r="F363" s="9"/>
      <c r="G363" s="342"/>
      <c r="H363" s="8"/>
      <c r="I363" s="342"/>
      <c r="J363" s="12"/>
      <c r="K363" s="12"/>
      <c r="L363" s="13"/>
      <c r="M363" s="13"/>
      <c r="N363" s="325"/>
      <c r="O363" s="327"/>
      <c r="P363" s="344"/>
      <c r="Q363" s="343"/>
    </row>
    <row r="364" spans="2:17" s="4" customFormat="1" x14ac:dyDescent="0.35">
      <c r="B364" s="9"/>
      <c r="C364" s="15"/>
      <c r="D364" s="329"/>
      <c r="E364" s="15"/>
      <c r="F364" s="9"/>
      <c r="G364" s="342"/>
      <c r="H364" s="8"/>
      <c r="I364" s="342"/>
      <c r="J364" s="12"/>
      <c r="K364" s="12"/>
      <c r="L364" s="13"/>
      <c r="M364" s="13"/>
      <c r="N364" s="325"/>
      <c r="O364" s="327"/>
      <c r="P364" s="344"/>
      <c r="Q364" s="343"/>
    </row>
    <row r="365" spans="2:17" s="4" customFormat="1" x14ac:dyDescent="0.35">
      <c r="B365" s="9"/>
      <c r="C365" s="15"/>
      <c r="D365" s="329"/>
      <c r="E365" s="15"/>
      <c r="F365" s="9"/>
      <c r="G365" s="342"/>
      <c r="H365" s="8"/>
      <c r="I365" s="342"/>
      <c r="J365" s="12"/>
      <c r="K365" s="12"/>
      <c r="L365" s="13"/>
      <c r="M365" s="13"/>
      <c r="N365" s="325"/>
      <c r="O365" s="327"/>
      <c r="P365" s="344"/>
      <c r="Q365" s="343"/>
    </row>
    <row r="366" spans="2:17" s="4" customFormat="1" x14ac:dyDescent="0.35">
      <c r="B366" s="9"/>
      <c r="C366" s="15"/>
      <c r="D366" s="329"/>
      <c r="E366" s="15"/>
      <c r="F366" s="9"/>
      <c r="G366" s="342"/>
      <c r="H366" s="8"/>
      <c r="I366" s="342"/>
      <c r="J366" s="12"/>
      <c r="K366" s="12"/>
      <c r="L366" s="13"/>
      <c r="M366" s="13"/>
      <c r="N366" s="325"/>
      <c r="O366" s="327"/>
      <c r="P366" s="344"/>
      <c r="Q366" s="343"/>
    </row>
    <row r="367" spans="2:17" s="4" customFormat="1" x14ac:dyDescent="0.35">
      <c r="B367" s="9"/>
      <c r="C367" s="15"/>
      <c r="D367" s="329"/>
      <c r="E367" s="15"/>
      <c r="F367" s="9"/>
      <c r="G367" s="342"/>
      <c r="H367" s="8"/>
      <c r="I367" s="342"/>
      <c r="J367" s="12"/>
      <c r="K367" s="12"/>
      <c r="L367" s="13"/>
      <c r="M367" s="13"/>
      <c r="N367" s="325"/>
      <c r="O367" s="327"/>
      <c r="P367" s="344"/>
      <c r="Q367" s="343"/>
    </row>
    <row r="368" spans="2:17" s="4" customFormat="1" x14ac:dyDescent="0.35">
      <c r="B368" s="9"/>
      <c r="C368" s="15"/>
      <c r="D368" s="329"/>
      <c r="E368" s="15"/>
      <c r="F368" s="9"/>
      <c r="G368" s="342"/>
      <c r="H368" s="8"/>
      <c r="I368" s="342"/>
      <c r="J368" s="12"/>
      <c r="K368" s="12"/>
      <c r="L368" s="13"/>
      <c r="M368" s="13"/>
      <c r="N368" s="325"/>
      <c r="O368" s="327"/>
      <c r="P368" s="344"/>
      <c r="Q368" s="343"/>
    </row>
    <row r="369" spans="2:17" s="4" customFormat="1" x14ac:dyDescent="0.35">
      <c r="B369" s="9"/>
      <c r="C369" s="15"/>
      <c r="D369" s="329"/>
      <c r="E369" s="15"/>
      <c r="F369" s="9"/>
      <c r="G369" s="342"/>
      <c r="H369" s="8"/>
      <c r="I369" s="342"/>
      <c r="J369" s="12"/>
      <c r="K369" s="12"/>
      <c r="L369" s="13"/>
      <c r="M369" s="13"/>
      <c r="N369" s="325"/>
      <c r="O369" s="327"/>
      <c r="P369" s="325"/>
      <c r="Q369" s="343"/>
    </row>
    <row r="370" spans="2:17" s="4" customFormat="1" x14ac:dyDescent="0.35">
      <c r="B370" s="9"/>
      <c r="C370" s="15"/>
      <c r="D370" s="329"/>
      <c r="E370" s="15"/>
      <c r="F370" s="9"/>
      <c r="G370" s="342"/>
      <c r="H370" s="8"/>
      <c r="I370" s="342"/>
      <c r="J370" s="12"/>
      <c r="K370" s="12"/>
      <c r="L370" s="13"/>
      <c r="M370" s="13"/>
      <c r="N370" s="325"/>
      <c r="O370" s="327"/>
      <c r="P370" s="325"/>
      <c r="Q370" s="343"/>
    </row>
    <row r="371" spans="2:17" s="4" customFormat="1" x14ac:dyDescent="0.35">
      <c r="B371" s="9"/>
      <c r="C371" s="15"/>
      <c r="D371" s="329"/>
      <c r="E371" s="15"/>
      <c r="F371" s="9"/>
      <c r="G371" s="342"/>
      <c r="H371" s="8"/>
      <c r="I371" s="342"/>
      <c r="J371" s="12"/>
      <c r="K371" s="12"/>
      <c r="L371" s="13"/>
      <c r="M371" s="13"/>
      <c r="N371" s="325"/>
      <c r="O371" s="327"/>
      <c r="P371" s="327"/>
      <c r="Q371" s="343"/>
    </row>
    <row r="372" spans="2:17" s="4" customFormat="1" x14ac:dyDescent="0.35">
      <c r="B372" s="9"/>
      <c r="C372" s="15"/>
      <c r="D372" s="329"/>
      <c r="E372" s="15"/>
      <c r="F372" s="9"/>
      <c r="G372" s="342"/>
      <c r="H372" s="8"/>
      <c r="I372" s="342"/>
      <c r="J372" s="12"/>
      <c r="K372" s="12"/>
      <c r="L372" s="13"/>
      <c r="M372" s="13"/>
      <c r="N372" s="325"/>
      <c r="O372" s="327"/>
      <c r="P372" s="327"/>
      <c r="Q372" s="343"/>
    </row>
    <row r="373" spans="2:17" s="4" customFormat="1" x14ac:dyDescent="0.35">
      <c r="B373" s="9"/>
      <c r="C373" s="15"/>
      <c r="D373" s="329"/>
      <c r="E373" s="15"/>
      <c r="F373" s="9"/>
      <c r="G373" s="342"/>
      <c r="H373" s="8"/>
      <c r="I373" s="342"/>
      <c r="J373" s="12"/>
      <c r="K373" s="12"/>
      <c r="L373" s="13"/>
      <c r="M373" s="13"/>
      <c r="N373" s="325"/>
      <c r="O373" s="327"/>
      <c r="P373" s="327"/>
      <c r="Q373" s="343"/>
    </row>
    <row r="374" spans="2:17" s="4" customFormat="1" x14ac:dyDescent="0.35">
      <c r="B374" s="9"/>
      <c r="C374" s="15"/>
      <c r="D374" s="329"/>
      <c r="E374" s="15"/>
      <c r="F374" s="9"/>
      <c r="G374" s="342"/>
      <c r="H374" s="8"/>
      <c r="I374" s="342"/>
      <c r="J374" s="12"/>
      <c r="K374" s="12"/>
      <c r="L374" s="13"/>
      <c r="M374" s="13"/>
      <c r="N374" s="325"/>
      <c r="O374" s="327"/>
      <c r="P374" s="327"/>
      <c r="Q374" s="343"/>
    </row>
    <row r="375" spans="2:17" s="4" customFormat="1" x14ac:dyDescent="0.35">
      <c r="B375" s="9"/>
      <c r="C375" s="15"/>
      <c r="D375" s="329"/>
      <c r="E375" s="15"/>
      <c r="F375" s="9"/>
      <c r="G375" s="342"/>
      <c r="H375" s="8"/>
      <c r="I375" s="342"/>
      <c r="J375" s="12"/>
      <c r="K375" s="12"/>
      <c r="L375" s="13"/>
      <c r="M375" s="13"/>
      <c r="N375" s="325"/>
      <c r="O375" s="327"/>
      <c r="P375" s="327"/>
      <c r="Q375" s="343"/>
    </row>
    <row r="376" spans="2:17" s="4" customFormat="1" x14ac:dyDescent="0.35">
      <c r="B376" s="9"/>
      <c r="C376" s="15"/>
      <c r="D376" s="329"/>
      <c r="E376" s="15"/>
      <c r="F376" s="9"/>
      <c r="G376" s="342"/>
      <c r="H376" s="8"/>
      <c r="I376" s="342"/>
      <c r="J376" s="12"/>
      <c r="K376" s="12"/>
      <c r="L376" s="13"/>
      <c r="M376" s="13"/>
      <c r="N376" s="325"/>
      <c r="O376" s="327"/>
      <c r="P376" s="327"/>
      <c r="Q376" s="343"/>
    </row>
    <row r="377" spans="2:17" s="4" customFormat="1" x14ac:dyDescent="0.35">
      <c r="B377" s="9"/>
      <c r="C377" s="15"/>
      <c r="D377" s="329"/>
      <c r="E377" s="15"/>
      <c r="F377" s="9"/>
      <c r="G377" s="342"/>
      <c r="H377" s="8"/>
      <c r="I377" s="342"/>
      <c r="J377" s="12"/>
      <c r="K377" s="12"/>
      <c r="L377" s="13"/>
      <c r="M377" s="13"/>
      <c r="N377" s="325"/>
      <c r="O377" s="327"/>
      <c r="P377" s="327"/>
      <c r="Q377" s="343"/>
    </row>
    <row r="378" spans="2:17" s="4" customFormat="1" x14ac:dyDescent="0.35">
      <c r="B378" s="9"/>
      <c r="C378" s="15"/>
      <c r="D378" s="329"/>
      <c r="E378" s="15"/>
      <c r="F378" s="9"/>
      <c r="G378" s="342"/>
      <c r="H378" s="8"/>
      <c r="I378" s="342"/>
      <c r="J378" s="12"/>
      <c r="K378" s="12"/>
      <c r="L378" s="13"/>
      <c r="M378" s="13"/>
      <c r="N378" s="325"/>
      <c r="O378" s="327"/>
      <c r="P378" s="327"/>
      <c r="Q378" s="343"/>
    </row>
    <row r="379" spans="2:17" s="4" customFormat="1" x14ac:dyDescent="0.35">
      <c r="B379" s="9"/>
      <c r="C379" s="15"/>
      <c r="D379" s="329"/>
      <c r="E379" s="15"/>
      <c r="F379" s="9"/>
      <c r="G379" s="342"/>
      <c r="H379" s="8"/>
      <c r="I379" s="342"/>
      <c r="J379" s="12"/>
      <c r="K379" s="12"/>
      <c r="L379" s="13"/>
      <c r="M379" s="13"/>
      <c r="N379" s="325"/>
      <c r="O379" s="327"/>
      <c r="P379" s="327"/>
      <c r="Q379" s="343"/>
    </row>
    <row r="380" spans="2:17" s="4" customFormat="1" x14ac:dyDescent="0.35">
      <c r="B380" s="9"/>
      <c r="C380" s="15"/>
      <c r="D380" s="329"/>
      <c r="E380" s="15"/>
      <c r="F380" s="9"/>
      <c r="G380" s="342"/>
      <c r="H380" s="8"/>
      <c r="I380" s="342"/>
      <c r="J380" s="12"/>
      <c r="K380" s="12"/>
      <c r="L380" s="13"/>
      <c r="M380" s="13"/>
      <c r="N380" s="325"/>
      <c r="O380" s="327"/>
      <c r="P380" s="325"/>
      <c r="Q380" s="343"/>
    </row>
    <row r="381" spans="2:17" s="4" customFormat="1" x14ac:dyDescent="0.35">
      <c r="B381" s="9"/>
      <c r="C381" s="15"/>
      <c r="D381" s="329"/>
      <c r="E381" s="15"/>
      <c r="F381" s="9"/>
      <c r="G381" s="342"/>
      <c r="H381" s="8"/>
      <c r="I381" s="342"/>
      <c r="J381" s="12"/>
      <c r="K381" s="12"/>
      <c r="L381" s="13"/>
      <c r="M381" s="13"/>
      <c r="N381" s="325"/>
      <c r="O381" s="327"/>
      <c r="P381" s="325"/>
      <c r="Q381" s="343"/>
    </row>
    <row r="382" spans="2:17" s="4" customFormat="1" x14ac:dyDescent="0.35">
      <c r="B382" s="9"/>
      <c r="C382" s="15"/>
      <c r="D382" s="329"/>
      <c r="E382" s="15"/>
      <c r="F382" s="9"/>
      <c r="G382" s="342"/>
      <c r="H382" s="8"/>
      <c r="I382" s="342"/>
      <c r="J382" s="12"/>
      <c r="K382" s="12"/>
      <c r="L382" s="13"/>
      <c r="M382" s="13"/>
      <c r="N382" s="325"/>
      <c r="O382" s="327"/>
      <c r="P382" s="325"/>
      <c r="Q382" s="343"/>
    </row>
    <row r="383" spans="2:17" s="4" customFormat="1" x14ac:dyDescent="0.35">
      <c r="B383" s="9"/>
      <c r="C383" s="15"/>
      <c r="D383" s="329"/>
      <c r="E383" s="15"/>
      <c r="F383" s="9"/>
      <c r="G383" s="342"/>
      <c r="H383" s="8"/>
      <c r="I383" s="342"/>
      <c r="J383" s="12"/>
      <c r="K383" s="12"/>
      <c r="L383" s="13"/>
      <c r="M383" s="13"/>
      <c r="N383" s="325"/>
      <c r="O383" s="327"/>
      <c r="P383" s="325"/>
      <c r="Q383" s="343"/>
    </row>
    <row r="384" spans="2:17" s="4" customFormat="1" x14ac:dyDescent="0.35">
      <c r="B384" s="9"/>
      <c r="C384" s="15"/>
      <c r="D384" s="329"/>
      <c r="E384" s="15"/>
      <c r="F384" s="9"/>
      <c r="G384" s="342"/>
      <c r="H384" s="8"/>
      <c r="I384" s="342"/>
      <c r="J384" s="12"/>
      <c r="K384" s="12"/>
      <c r="L384" s="13"/>
      <c r="M384" s="13"/>
      <c r="N384" s="325"/>
      <c r="O384" s="327"/>
      <c r="P384" s="325"/>
      <c r="Q384" s="343"/>
    </row>
    <row r="385" spans="2:17" s="4" customFormat="1" x14ac:dyDescent="0.35">
      <c r="B385" s="9"/>
      <c r="C385" s="15"/>
      <c r="D385" s="329"/>
      <c r="E385" s="15"/>
      <c r="F385" s="9"/>
      <c r="G385" s="342"/>
      <c r="H385" s="8"/>
      <c r="I385" s="342"/>
      <c r="J385" s="12"/>
      <c r="K385" s="12"/>
      <c r="L385" s="13"/>
      <c r="M385" s="13"/>
      <c r="N385" s="325"/>
      <c r="O385" s="327"/>
      <c r="P385" s="344"/>
      <c r="Q385" s="343"/>
    </row>
    <row r="386" spans="2:17" s="4" customFormat="1" x14ac:dyDescent="0.35">
      <c r="B386" s="9"/>
      <c r="C386" s="15"/>
      <c r="D386" s="329"/>
      <c r="E386" s="15"/>
      <c r="F386" s="9"/>
      <c r="G386" s="342"/>
      <c r="H386" s="8"/>
      <c r="I386" s="342"/>
      <c r="J386" s="12"/>
      <c r="K386" s="12"/>
      <c r="L386" s="13"/>
      <c r="M386" s="13"/>
      <c r="N386" s="325"/>
      <c r="O386" s="327"/>
      <c r="P386" s="344"/>
      <c r="Q386" s="343"/>
    </row>
    <row r="387" spans="2:17" s="4" customFormat="1" x14ac:dyDescent="0.35">
      <c r="B387" s="9"/>
      <c r="C387" s="15"/>
      <c r="D387" s="329"/>
      <c r="E387" s="15"/>
      <c r="F387" s="9"/>
      <c r="G387" s="342"/>
      <c r="H387" s="8"/>
      <c r="I387" s="342"/>
      <c r="J387" s="12"/>
      <c r="K387" s="12"/>
      <c r="L387" s="13"/>
      <c r="M387" s="13"/>
      <c r="N387" s="325"/>
      <c r="O387" s="327"/>
      <c r="P387" s="344"/>
      <c r="Q387" s="343"/>
    </row>
    <row r="388" spans="2:17" s="4" customFormat="1" x14ac:dyDescent="0.35">
      <c r="B388" s="9"/>
      <c r="C388" s="15"/>
      <c r="D388" s="329"/>
      <c r="E388" s="15"/>
      <c r="F388" s="9"/>
      <c r="G388" s="342"/>
      <c r="H388" s="8"/>
      <c r="I388" s="342"/>
      <c r="J388" s="12"/>
      <c r="K388" s="12"/>
      <c r="L388" s="13"/>
      <c r="M388" s="13"/>
      <c r="N388" s="325"/>
      <c r="O388" s="327"/>
      <c r="P388" s="344"/>
      <c r="Q388" s="343"/>
    </row>
    <row r="389" spans="2:17" s="4" customFormat="1" x14ac:dyDescent="0.35">
      <c r="B389" s="9"/>
      <c r="C389" s="15"/>
      <c r="D389" s="329"/>
      <c r="E389" s="15"/>
      <c r="F389" s="9"/>
      <c r="G389" s="342"/>
      <c r="H389" s="8"/>
      <c r="I389" s="342"/>
      <c r="J389" s="12"/>
      <c r="K389" s="12"/>
      <c r="L389" s="13"/>
      <c r="M389" s="13"/>
      <c r="N389" s="325"/>
      <c r="O389" s="327"/>
      <c r="P389" s="344"/>
      <c r="Q389" s="343"/>
    </row>
    <row r="390" spans="2:17" s="4" customFormat="1" x14ac:dyDescent="0.35">
      <c r="B390" s="9"/>
      <c r="C390" s="15"/>
      <c r="D390" s="329"/>
      <c r="E390" s="15"/>
      <c r="F390" s="9"/>
      <c r="G390" s="342"/>
      <c r="H390" s="8"/>
      <c r="I390" s="342"/>
      <c r="J390" s="12"/>
      <c r="K390" s="12"/>
      <c r="L390" s="13"/>
      <c r="M390" s="13"/>
      <c r="N390" s="325"/>
      <c r="O390" s="327"/>
      <c r="P390" s="344"/>
      <c r="Q390" s="343"/>
    </row>
    <row r="391" spans="2:17" s="4" customFormat="1" x14ac:dyDescent="0.35">
      <c r="B391" s="9"/>
      <c r="C391" s="15"/>
      <c r="D391" s="329"/>
      <c r="E391" s="15"/>
      <c r="F391" s="9"/>
      <c r="G391" s="342"/>
      <c r="H391" s="8"/>
      <c r="I391" s="342"/>
      <c r="J391" s="12"/>
      <c r="K391" s="12"/>
      <c r="L391" s="13"/>
      <c r="M391" s="13"/>
      <c r="N391" s="325"/>
      <c r="O391" s="327"/>
      <c r="P391" s="344"/>
      <c r="Q391" s="343"/>
    </row>
    <row r="392" spans="2:17" s="4" customFormat="1" x14ac:dyDescent="0.35">
      <c r="B392" s="9"/>
      <c r="C392" s="15"/>
      <c r="D392" s="329"/>
      <c r="E392" s="15"/>
      <c r="F392" s="9"/>
      <c r="G392" s="342"/>
      <c r="H392" s="8"/>
      <c r="I392" s="342"/>
      <c r="J392" s="12"/>
      <c r="K392" s="12"/>
      <c r="L392" s="13"/>
      <c r="M392" s="13"/>
      <c r="N392" s="325"/>
      <c r="O392" s="327"/>
      <c r="P392" s="344"/>
      <c r="Q392" s="343"/>
    </row>
    <row r="393" spans="2:17" s="4" customFormat="1" x14ac:dyDescent="0.35">
      <c r="B393" s="9"/>
      <c r="C393" s="15"/>
      <c r="D393" s="329"/>
      <c r="E393" s="15"/>
      <c r="F393" s="9"/>
      <c r="G393" s="342"/>
      <c r="H393" s="8"/>
      <c r="I393" s="342"/>
      <c r="J393" s="12"/>
      <c r="K393" s="12"/>
      <c r="L393" s="13"/>
      <c r="M393" s="13"/>
      <c r="N393" s="325"/>
      <c r="O393" s="327"/>
      <c r="P393" s="344"/>
      <c r="Q393" s="343"/>
    </row>
    <row r="394" spans="2:17" s="4" customFormat="1" x14ac:dyDescent="0.35">
      <c r="B394" s="9"/>
      <c r="C394" s="15"/>
      <c r="D394" s="329"/>
      <c r="E394" s="15"/>
      <c r="F394" s="9"/>
      <c r="G394" s="342"/>
      <c r="H394" s="8"/>
      <c r="I394" s="342"/>
      <c r="J394" s="12"/>
      <c r="K394" s="12"/>
      <c r="L394" s="13"/>
      <c r="M394" s="13"/>
      <c r="N394" s="325"/>
      <c r="O394" s="327"/>
      <c r="P394" s="344"/>
      <c r="Q394" s="343"/>
    </row>
    <row r="395" spans="2:17" s="4" customFormat="1" x14ac:dyDescent="0.35">
      <c r="B395" s="9"/>
      <c r="C395" s="15"/>
      <c r="D395" s="329"/>
      <c r="E395" s="15"/>
      <c r="F395" s="9"/>
      <c r="G395" s="342"/>
      <c r="H395" s="8"/>
      <c r="I395" s="342"/>
      <c r="J395" s="12"/>
      <c r="K395" s="12"/>
      <c r="L395" s="13"/>
      <c r="M395" s="13"/>
      <c r="N395" s="325"/>
      <c r="O395" s="327"/>
      <c r="P395" s="344"/>
      <c r="Q395" s="343"/>
    </row>
    <row r="396" spans="2:17" s="4" customFormat="1" x14ac:dyDescent="0.35">
      <c r="B396" s="9"/>
      <c r="C396" s="15"/>
      <c r="D396" s="329"/>
      <c r="E396" s="15"/>
      <c r="F396" s="9"/>
      <c r="G396" s="342"/>
      <c r="H396" s="8"/>
      <c r="I396" s="342"/>
      <c r="J396" s="12"/>
      <c r="K396" s="12"/>
      <c r="L396" s="13"/>
      <c r="M396" s="13"/>
      <c r="N396" s="325"/>
      <c r="O396" s="327"/>
      <c r="P396" s="344"/>
      <c r="Q396" s="343"/>
    </row>
    <row r="397" spans="2:17" s="4" customFormat="1" x14ac:dyDescent="0.35">
      <c r="B397" s="9"/>
      <c r="C397" s="15"/>
      <c r="D397" s="329"/>
      <c r="E397" s="15"/>
      <c r="F397" s="9"/>
      <c r="G397" s="342"/>
      <c r="H397" s="8"/>
      <c r="I397" s="342"/>
      <c r="J397" s="12"/>
      <c r="K397" s="12"/>
      <c r="L397" s="13"/>
      <c r="M397" s="13"/>
      <c r="N397" s="325"/>
      <c r="O397" s="327"/>
      <c r="P397" s="344"/>
      <c r="Q397" s="343"/>
    </row>
    <row r="398" spans="2:17" s="4" customFormat="1" x14ac:dyDescent="0.35">
      <c r="B398" s="9"/>
      <c r="C398" s="15"/>
      <c r="D398" s="329"/>
      <c r="E398" s="15"/>
      <c r="F398" s="9"/>
      <c r="G398" s="342"/>
      <c r="H398" s="8"/>
      <c r="I398" s="342"/>
      <c r="J398" s="12"/>
      <c r="K398" s="12"/>
      <c r="L398" s="13"/>
      <c r="M398" s="13"/>
      <c r="N398" s="325"/>
      <c r="O398" s="327"/>
      <c r="P398" s="344"/>
      <c r="Q398" s="343"/>
    </row>
    <row r="399" spans="2:17" s="4" customFormat="1" x14ac:dyDescent="0.35">
      <c r="B399" s="9"/>
      <c r="C399" s="15"/>
      <c r="D399" s="329"/>
      <c r="E399" s="15"/>
      <c r="F399" s="9"/>
      <c r="G399" s="342"/>
      <c r="H399" s="8"/>
      <c r="I399" s="342"/>
      <c r="J399" s="12"/>
      <c r="K399" s="12"/>
      <c r="L399" s="13"/>
      <c r="M399" s="13"/>
      <c r="N399" s="325"/>
      <c r="O399" s="327"/>
      <c r="P399" s="344"/>
      <c r="Q399" s="343"/>
    </row>
    <row r="400" spans="2:17" s="4" customFormat="1" x14ac:dyDescent="0.35">
      <c r="B400" s="9"/>
      <c r="C400" s="15"/>
      <c r="D400" s="329"/>
      <c r="E400" s="15"/>
      <c r="F400" s="9"/>
      <c r="G400" s="342"/>
      <c r="H400" s="8"/>
      <c r="I400" s="342"/>
      <c r="J400" s="12"/>
      <c r="K400" s="12"/>
      <c r="L400" s="13"/>
      <c r="M400" s="13"/>
      <c r="N400" s="325"/>
      <c r="O400" s="327"/>
      <c r="P400" s="344"/>
      <c r="Q400" s="343"/>
    </row>
    <row r="401" spans="2:17" s="4" customFormat="1" x14ac:dyDescent="0.35">
      <c r="B401" s="9"/>
      <c r="C401" s="15"/>
      <c r="D401" s="329"/>
      <c r="E401" s="15"/>
      <c r="F401" s="9"/>
      <c r="G401" s="342"/>
      <c r="H401" s="8"/>
      <c r="I401" s="342"/>
      <c r="J401" s="12"/>
      <c r="K401" s="12"/>
      <c r="L401" s="13"/>
      <c r="M401" s="13"/>
      <c r="N401" s="325"/>
      <c r="O401" s="327"/>
      <c r="P401" s="325"/>
      <c r="Q401" s="337"/>
    </row>
    <row r="402" spans="2:17" s="4" customFormat="1" x14ac:dyDescent="0.35">
      <c r="B402" s="9"/>
      <c r="C402" s="15"/>
      <c r="D402" s="329"/>
      <c r="E402" s="15"/>
      <c r="F402" s="9"/>
      <c r="G402" s="342"/>
      <c r="H402" s="8"/>
      <c r="I402" s="342"/>
      <c r="J402" s="12"/>
      <c r="K402" s="12"/>
      <c r="L402" s="13"/>
      <c r="M402" s="13"/>
      <c r="N402" s="325"/>
      <c r="O402" s="327"/>
      <c r="P402" s="325"/>
      <c r="Q402" s="337"/>
    </row>
    <row r="403" spans="2:17" s="4" customFormat="1" x14ac:dyDescent="0.35">
      <c r="B403" s="9"/>
      <c r="C403" s="15"/>
      <c r="D403" s="329"/>
      <c r="E403" s="15"/>
      <c r="F403" s="9"/>
      <c r="G403" s="342"/>
      <c r="H403" s="8"/>
      <c r="I403" s="342"/>
      <c r="J403" s="12"/>
      <c r="K403" s="12"/>
      <c r="L403" s="13"/>
      <c r="M403" s="13"/>
      <c r="N403" s="325"/>
      <c r="O403" s="327"/>
      <c r="P403" s="325"/>
      <c r="Q403" s="328"/>
    </row>
    <row r="404" spans="2:17" s="4" customFormat="1" x14ac:dyDescent="0.35">
      <c r="B404" s="9"/>
      <c r="C404" s="15"/>
      <c r="D404" s="329"/>
      <c r="E404" s="15"/>
      <c r="F404" s="9"/>
      <c r="G404" s="342"/>
      <c r="H404" s="8"/>
      <c r="I404" s="342"/>
      <c r="J404" s="12"/>
      <c r="K404" s="12"/>
      <c r="L404" s="13"/>
      <c r="M404" s="13"/>
      <c r="N404" s="325"/>
      <c r="O404" s="327"/>
      <c r="P404" s="325"/>
      <c r="Q404" s="328"/>
    </row>
    <row r="405" spans="2:17" s="4" customFormat="1" x14ac:dyDescent="0.35">
      <c r="B405" s="9"/>
      <c r="C405" s="15"/>
      <c r="D405" s="329"/>
      <c r="E405" s="15"/>
      <c r="F405" s="9"/>
      <c r="G405" s="342"/>
      <c r="H405" s="8"/>
      <c r="I405" s="342"/>
      <c r="J405" s="12"/>
      <c r="K405" s="12"/>
      <c r="L405" s="13"/>
      <c r="M405" s="13"/>
      <c r="N405" s="325"/>
      <c r="O405" s="327"/>
      <c r="P405" s="325"/>
      <c r="Q405" s="328"/>
    </row>
    <row r="406" spans="2:17" s="4" customFormat="1" x14ac:dyDescent="0.35">
      <c r="B406" s="9"/>
      <c r="C406" s="15"/>
      <c r="D406" s="329"/>
      <c r="E406" s="15"/>
      <c r="F406" s="9"/>
      <c r="G406" s="342"/>
      <c r="H406" s="8"/>
      <c r="I406" s="342"/>
      <c r="J406" s="12"/>
      <c r="K406" s="12"/>
      <c r="L406" s="13"/>
      <c r="M406" s="13"/>
      <c r="N406" s="325"/>
      <c r="O406" s="327"/>
      <c r="P406" s="325"/>
      <c r="Q406" s="328"/>
    </row>
    <row r="407" spans="2:17" s="4" customFormat="1" x14ac:dyDescent="0.35">
      <c r="B407" s="9"/>
      <c r="C407" s="15"/>
      <c r="D407" s="329"/>
      <c r="E407" s="15"/>
      <c r="F407" s="9"/>
      <c r="G407" s="342"/>
      <c r="H407" s="8"/>
      <c r="I407" s="342"/>
      <c r="J407" s="12"/>
      <c r="K407" s="12"/>
      <c r="L407" s="13"/>
      <c r="M407" s="13"/>
      <c r="N407" s="325"/>
      <c r="O407" s="327"/>
      <c r="P407" s="325"/>
      <c r="Q407" s="328"/>
    </row>
    <row r="408" spans="2:17" s="4" customFormat="1" x14ac:dyDescent="0.35">
      <c r="B408" s="9"/>
      <c r="C408" s="15"/>
      <c r="D408" s="329"/>
      <c r="E408" s="15"/>
      <c r="F408" s="9"/>
      <c r="G408" s="342"/>
      <c r="H408" s="8"/>
      <c r="I408" s="342"/>
      <c r="J408" s="12"/>
      <c r="K408" s="12"/>
      <c r="L408" s="13"/>
      <c r="M408" s="13"/>
      <c r="N408" s="325"/>
      <c r="O408" s="327"/>
      <c r="P408" s="325"/>
      <c r="Q408" s="328"/>
    </row>
    <row r="409" spans="2:17" s="4" customFormat="1" x14ac:dyDescent="0.35">
      <c r="B409" s="9"/>
      <c r="C409" s="15"/>
      <c r="D409" s="329"/>
      <c r="E409" s="15"/>
      <c r="F409" s="9"/>
      <c r="G409" s="342"/>
      <c r="H409" s="8"/>
      <c r="I409" s="342"/>
      <c r="J409" s="12"/>
      <c r="K409" s="12"/>
      <c r="L409" s="13"/>
      <c r="M409" s="13"/>
      <c r="N409" s="325"/>
      <c r="O409" s="327"/>
      <c r="P409" s="325"/>
      <c r="Q409" s="328"/>
    </row>
    <row r="410" spans="2:17" s="4" customFormat="1" x14ac:dyDescent="0.35">
      <c r="B410" s="9"/>
      <c r="C410" s="15"/>
      <c r="D410" s="329"/>
      <c r="E410" s="15"/>
      <c r="F410" s="9"/>
      <c r="G410" s="342"/>
      <c r="H410" s="8"/>
      <c r="I410" s="342"/>
      <c r="J410" s="12"/>
      <c r="K410" s="12"/>
      <c r="L410" s="13"/>
      <c r="M410" s="13"/>
      <c r="N410" s="325"/>
      <c r="O410" s="327"/>
      <c r="P410" s="325"/>
      <c r="Q410" s="328"/>
    </row>
    <row r="411" spans="2:17" s="4" customFormat="1" x14ac:dyDescent="0.35">
      <c r="B411" s="9"/>
      <c r="C411" s="15"/>
      <c r="D411" s="329"/>
      <c r="E411" s="15"/>
      <c r="F411" s="9"/>
      <c r="G411" s="342"/>
      <c r="H411" s="8"/>
      <c r="I411" s="342"/>
      <c r="J411" s="12"/>
      <c r="K411" s="12"/>
      <c r="L411" s="13"/>
      <c r="M411" s="13"/>
      <c r="N411" s="325"/>
      <c r="O411" s="327"/>
      <c r="P411" s="325"/>
      <c r="Q411" s="328"/>
    </row>
    <row r="412" spans="2:17" s="4" customFormat="1" x14ac:dyDescent="0.35">
      <c r="B412" s="9"/>
      <c r="C412" s="15"/>
      <c r="D412" s="329"/>
      <c r="E412" s="15"/>
      <c r="F412" s="9"/>
      <c r="G412" s="342"/>
      <c r="H412" s="8"/>
      <c r="I412" s="342"/>
      <c r="J412" s="12"/>
      <c r="K412" s="12"/>
      <c r="L412" s="13"/>
      <c r="M412" s="13"/>
      <c r="N412" s="325"/>
      <c r="O412" s="327"/>
      <c r="P412" s="325"/>
      <c r="Q412" s="328"/>
    </row>
    <row r="413" spans="2:17" s="4" customFormat="1" x14ac:dyDescent="0.35">
      <c r="B413" s="9"/>
      <c r="C413" s="15"/>
      <c r="D413" s="329"/>
      <c r="E413" s="15"/>
      <c r="F413" s="9"/>
      <c r="G413" s="342"/>
      <c r="H413" s="8"/>
      <c r="I413" s="342"/>
      <c r="J413" s="12"/>
      <c r="K413" s="12"/>
      <c r="L413" s="13"/>
      <c r="M413" s="13"/>
      <c r="N413" s="325"/>
      <c r="O413" s="327"/>
      <c r="P413" s="325"/>
      <c r="Q413" s="337"/>
    </row>
    <row r="414" spans="2:17" s="4" customFormat="1" x14ac:dyDescent="0.35">
      <c r="B414" s="9"/>
      <c r="C414" s="15"/>
      <c r="D414" s="329"/>
      <c r="E414" s="15"/>
      <c r="F414" s="9"/>
      <c r="G414" s="342"/>
      <c r="H414" s="8"/>
      <c r="I414" s="342"/>
      <c r="J414" s="12"/>
      <c r="K414" s="12"/>
      <c r="L414" s="13"/>
      <c r="M414" s="13"/>
      <c r="N414" s="325"/>
      <c r="O414" s="327"/>
      <c r="P414" s="325"/>
      <c r="Q414" s="337"/>
    </row>
    <row r="415" spans="2:17" s="4" customFormat="1" x14ac:dyDescent="0.35">
      <c r="B415" s="9"/>
      <c r="C415" s="15"/>
      <c r="D415" s="329"/>
      <c r="E415" s="15"/>
      <c r="F415" s="9"/>
      <c r="G415" s="342"/>
      <c r="H415" s="8"/>
      <c r="I415" s="342"/>
      <c r="J415" s="12"/>
      <c r="K415" s="12"/>
      <c r="L415" s="13"/>
      <c r="M415" s="13"/>
      <c r="N415" s="325"/>
      <c r="O415" s="327"/>
      <c r="P415" s="325"/>
      <c r="Q415" s="337"/>
    </row>
    <row r="416" spans="2:17" s="4" customFormat="1" x14ac:dyDescent="0.35">
      <c r="B416" s="9"/>
      <c r="C416" s="15"/>
      <c r="D416" s="329"/>
      <c r="E416" s="15"/>
      <c r="F416" s="9"/>
      <c r="G416" s="342"/>
      <c r="H416" s="8"/>
      <c r="I416" s="342"/>
      <c r="J416" s="12"/>
      <c r="K416" s="12"/>
      <c r="L416" s="13"/>
      <c r="M416" s="13"/>
      <c r="N416" s="325"/>
      <c r="O416" s="327"/>
      <c r="P416" s="325"/>
      <c r="Q416" s="337"/>
    </row>
    <row r="417" spans="2:17" s="4" customFormat="1" x14ac:dyDescent="0.35">
      <c r="B417" s="9"/>
      <c r="C417" s="15"/>
      <c r="D417" s="329"/>
      <c r="E417" s="15"/>
      <c r="F417" s="9"/>
      <c r="G417" s="342"/>
      <c r="H417" s="8"/>
      <c r="I417" s="342"/>
      <c r="J417" s="12"/>
      <c r="K417" s="12"/>
      <c r="L417" s="13"/>
      <c r="M417" s="13"/>
      <c r="N417" s="325"/>
      <c r="O417" s="327"/>
      <c r="P417" s="344"/>
      <c r="Q417" s="343"/>
    </row>
    <row r="418" spans="2:17" s="4" customFormat="1" x14ac:dyDescent="0.35">
      <c r="B418" s="9"/>
      <c r="C418" s="15"/>
      <c r="D418" s="329"/>
      <c r="E418" s="15"/>
      <c r="F418" s="9"/>
      <c r="G418" s="342"/>
      <c r="H418" s="8"/>
      <c r="I418" s="342"/>
      <c r="J418" s="12"/>
      <c r="K418" s="12"/>
      <c r="L418" s="13"/>
      <c r="M418" s="13"/>
      <c r="N418" s="325"/>
      <c r="O418" s="327"/>
      <c r="P418" s="344"/>
      <c r="Q418" s="343"/>
    </row>
    <row r="419" spans="2:17" s="4" customFormat="1" x14ac:dyDescent="0.35">
      <c r="B419" s="9"/>
      <c r="C419" s="15"/>
      <c r="D419" s="329"/>
      <c r="E419" s="15"/>
      <c r="F419" s="9"/>
      <c r="G419" s="342"/>
      <c r="H419" s="8"/>
      <c r="I419" s="342"/>
      <c r="J419" s="12"/>
      <c r="K419" s="12"/>
      <c r="L419" s="13"/>
      <c r="M419" s="13"/>
      <c r="N419" s="325"/>
      <c r="O419" s="327"/>
      <c r="P419" s="344"/>
      <c r="Q419" s="343"/>
    </row>
    <row r="420" spans="2:17" s="4" customFormat="1" x14ac:dyDescent="0.35">
      <c r="B420" s="9"/>
      <c r="C420" s="15"/>
      <c r="D420" s="329"/>
      <c r="E420" s="15"/>
      <c r="F420" s="9"/>
      <c r="G420" s="342"/>
      <c r="H420" s="8"/>
      <c r="I420" s="342"/>
      <c r="J420" s="12"/>
      <c r="K420" s="12"/>
      <c r="L420" s="13"/>
      <c r="M420" s="13"/>
      <c r="N420" s="325"/>
      <c r="O420" s="327"/>
      <c r="P420" s="344"/>
      <c r="Q420" s="343"/>
    </row>
  </sheetData>
  <autoFilter ref="H1:H420"/>
  <mergeCells count="83">
    <mergeCell ref="X171:X172"/>
    <mergeCell ref="W171:W172"/>
    <mergeCell ref="S117:S118"/>
    <mergeCell ref="T117:T118"/>
    <mergeCell ref="U117:U118"/>
    <mergeCell ref="V117:V118"/>
    <mergeCell ref="S171:S172"/>
    <mergeCell ref="T171:T172"/>
    <mergeCell ref="U171:U172"/>
    <mergeCell ref="V171:V172"/>
    <mergeCell ref="X117:X118"/>
    <mergeCell ref="S141:S142"/>
    <mergeCell ref="T141:T142"/>
    <mergeCell ref="U141:U142"/>
    <mergeCell ref="V141:V142"/>
    <mergeCell ref="X141:X142"/>
    <mergeCell ref="W117:W118"/>
    <mergeCell ref="W141:W142"/>
    <mergeCell ref="S69:S70"/>
    <mergeCell ref="T69:T70"/>
    <mergeCell ref="U69:U70"/>
    <mergeCell ref="V69:V70"/>
    <mergeCell ref="X69:X70"/>
    <mergeCell ref="W69:W70"/>
    <mergeCell ref="S103:S104"/>
    <mergeCell ref="T103:T104"/>
    <mergeCell ref="U103:U104"/>
    <mergeCell ref="V103:V104"/>
    <mergeCell ref="X103:X104"/>
    <mergeCell ref="W103:W104"/>
    <mergeCell ref="S34:S35"/>
    <mergeCell ref="T34:T35"/>
    <mergeCell ref="U34:U35"/>
    <mergeCell ref="V34:V35"/>
    <mergeCell ref="X34:X35"/>
    <mergeCell ref="S43:S44"/>
    <mergeCell ref="T43:T44"/>
    <mergeCell ref="U43:U44"/>
    <mergeCell ref="V43:V44"/>
    <mergeCell ref="X43:X44"/>
    <mergeCell ref="W43:W44"/>
    <mergeCell ref="S27:S28"/>
    <mergeCell ref="T27:T28"/>
    <mergeCell ref="U27:U28"/>
    <mergeCell ref="V27:V28"/>
    <mergeCell ref="X27:X28"/>
    <mergeCell ref="W27:W28"/>
    <mergeCell ref="S31:S32"/>
    <mergeCell ref="T31:T32"/>
    <mergeCell ref="U31:U32"/>
    <mergeCell ref="V31:V32"/>
    <mergeCell ref="X31:X32"/>
    <mergeCell ref="W31:W32"/>
    <mergeCell ref="R27:R28"/>
    <mergeCell ref="R31:R32"/>
    <mergeCell ref="R34:R35"/>
    <mergeCell ref="R43:R44"/>
    <mergeCell ref="R69:R70"/>
    <mergeCell ref="C230:C232"/>
    <mergeCell ref="O214:O215"/>
    <mergeCell ref="O171:O172"/>
    <mergeCell ref="O5:O6"/>
    <mergeCell ref="O231:O232"/>
    <mergeCell ref="O188:O189"/>
    <mergeCell ref="O31:O32"/>
    <mergeCell ref="O209:O210"/>
    <mergeCell ref="D191:D192"/>
    <mergeCell ref="H276:H277"/>
    <mergeCell ref="H278:I278"/>
    <mergeCell ref="W34:W35"/>
    <mergeCell ref="P27:P28"/>
    <mergeCell ref="P31:P32"/>
    <mergeCell ref="P34:P35"/>
    <mergeCell ref="P43:P44"/>
    <mergeCell ref="P69:P70"/>
    <mergeCell ref="R103:R104"/>
    <mergeCell ref="R117:R118"/>
    <mergeCell ref="R141:R142"/>
    <mergeCell ref="R171:R172"/>
    <mergeCell ref="P103:P104"/>
    <mergeCell ref="P117:P118"/>
    <mergeCell ref="P141:P142"/>
    <mergeCell ref="P171:P172"/>
  </mergeCells>
  <dataValidations count="2">
    <dataValidation type="list" allowBlank="1" showInputMessage="1" showErrorMessage="1" sqref="H561:H1048576">
      <formula1>$B$2:$B$8</formula1>
    </dataValidation>
    <dataValidation allowBlank="1" showInputMessage="1" showErrorMessage="1" promptTitle="ΠΡΟΣΟΧΗ" prompt="Παρακαλώ πληκτρολογήστε την ταχυδρομική διεύθυνση με ΚΕΦΑΛΑΙΟΥΣ ΧΑΡΑΚΤΗΡΕΣ σε ένα μόνο κελί και σε μία γραμμή, ως ακολούθως:_x000a__x000a_ΟΔΟΣ ΑΡΙΘΜΟΣ, ΠΟΛΗ, ΝΟΜΟΣ, ΤΚ" sqref="O46:O51 O212:O214 O216:O217"/>
  </dataValidations>
  <hyperlinks>
    <hyperlink ref="Q36" r:id="rId1"/>
    <hyperlink ref="Q49" r:id="rId2"/>
    <hyperlink ref="Q58" r:id="rId3"/>
    <hyperlink ref="Q62" r:id="rId4"/>
    <hyperlink ref="Q67" r:id="rId5"/>
    <hyperlink ref="Q94" r:id="rId6"/>
    <hyperlink ref="Q98" r:id="rId7"/>
    <hyperlink ref="Q101" r:id="rId8"/>
    <hyperlink ref="Q117" r:id="rId9"/>
    <hyperlink ref="Q122" r:id="rId10"/>
    <hyperlink ref="Q127" r:id="rId11"/>
    <hyperlink ref="Q130" r:id="rId12"/>
    <hyperlink ref="Q164" r:id="rId13"/>
    <hyperlink ref="Q169" r:id="rId14"/>
    <hyperlink ref="Q184" r:id="rId15"/>
    <hyperlink ref="Q196" r:id="rId16"/>
    <hyperlink ref="Q200" r:id="rId17"/>
    <hyperlink ref="Q204" r:id="rId18"/>
    <hyperlink ref="Q208" r:id="rId19" display="mailto:mail@1lyk-stavroup.thess.sch.gr"/>
    <hyperlink ref="Q174" r:id="rId20"/>
    <hyperlink ref="Q228" r:id="rId21"/>
    <hyperlink ref="Q242" r:id="rId22"/>
    <hyperlink ref="Q247" r:id="rId23"/>
    <hyperlink ref="Q251" r:id="rId24"/>
    <hyperlink ref="Q88" r:id="rId25"/>
    <hyperlink ref="Q77" r:id="rId26"/>
    <hyperlink ref="Q37" r:id="rId27"/>
    <hyperlink ref="Q38" r:id="rId28"/>
    <hyperlink ref="Q39" r:id="rId29"/>
    <hyperlink ref="Q40" r:id="rId30"/>
    <hyperlink ref="Q46" r:id="rId31"/>
    <hyperlink ref="Q47" r:id="rId32"/>
    <hyperlink ref="Q48" r:id="rId33"/>
    <hyperlink ref="Q50" r:id="rId34"/>
    <hyperlink ref="Q51" r:id="rId35"/>
    <hyperlink ref="Q56" r:id="rId36"/>
    <hyperlink ref="Q57" r:id="rId37"/>
    <hyperlink ref="Q59" r:id="rId38"/>
    <hyperlink ref="Q60" r:id="rId39"/>
    <hyperlink ref="Q61" r:id="rId40"/>
    <hyperlink ref="Q63" r:id="rId41"/>
    <hyperlink ref="Q64" r:id="rId42"/>
    <hyperlink ref="Q65" r:id="rId43"/>
    <hyperlink ref="Q66" r:id="rId44"/>
    <hyperlink ref="Q68" r:id="rId45"/>
    <hyperlink ref="Q69" r:id="rId46"/>
    <hyperlink ref="Q70" r:id="rId47"/>
    <hyperlink ref="Q71" r:id="rId48"/>
    <hyperlink ref="Q93" r:id="rId49"/>
    <hyperlink ref="Q95" r:id="rId50"/>
    <hyperlink ref="Q96" r:id="rId51"/>
    <hyperlink ref="Q97" r:id="rId52"/>
    <hyperlink ref="Q99" r:id="rId53"/>
    <hyperlink ref="Q100" r:id="rId54"/>
    <hyperlink ref="Q116" r:id="rId55"/>
    <hyperlink ref="Q118" r:id="rId56"/>
    <hyperlink ref="Q119" r:id="rId57"/>
    <hyperlink ref="Q120" r:id="rId58"/>
    <hyperlink ref="Q121" r:id="rId59"/>
    <hyperlink ref="Q123" r:id="rId60"/>
    <hyperlink ref="Q124" r:id="rId61"/>
    <hyperlink ref="Q125" r:id="rId62"/>
    <hyperlink ref="Q126" r:id="rId63"/>
    <hyperlink ref="Q128" r:id="rId64"/>
    <hyperlink ref="Q129" r:id="rId65"/>
    <hyperlink ref="Q165" r:id="rId66"/>
    <hyperlink ref="Q166" r:id="rId67"/>
    <hyperlink ref="Q167" r:id="rId68"/>
    <hyperlink ref="Q168" r:id="rId69"/>
    <hyperlink ref="Q170" r:id="rId70"/>
    <hyperlink ref="Q171" r:id="rId71"/>
    <hyperlink ref="Q172" r:id="rId72"/>
    <hyperlink ref="Q173" r:id="rId73"/>
    <hyperlink ref="Q175" r:id="rId74"/>
    <hyperlink ref="Q176" r:id="rId75"/>
    <hyperlink ref="Q177" r:id="rId76"/>
    <hyperlink ref="Q178" r:id="rId77"/>
    <hyperlink ref="Q185" r:id="rId78"/>
    <hyperlink ref="Q186" r:id="rId79"/>
    <hyperlink ref="Q187" r:id="rId80"/>
    <hyperlink ref="Q188" r:id="rId81"/>
    <hyperlink ref="Q189" r:id="rId82"/>
    <hyperlink ref="Q190" r:id="rId83"/>
    <hyperlink ref="Q191" r:id="rId84"/>
    <hyperlink ref="Q192" r:id="rId85"/>
    <hyperlink ref="Q193" r:id="rId86"/>
    <hyperlink ref="Q194" r:id="rId87"/>
    <hyperlink ref="Q195" r:id="rId88"/>
    <hyperlink ref="Q197" r:id="rId89"/>
    <hyperlink ref="Q198" r:id="rId90"/>
    <hyperlink ref="Q199" r:id="rId91"/>
    <hyperlink ref="Q201" r:id="rId92"/>
    <hyperlink ref="Q202" r:id="rId93"/>
    <hyperlink ref="Q203" r:id="rId94"/>
    <hyperlink ref="Q205" r:id="rId95"/>
    <hyperlink ref="Q206" r:id="rId96"/>
    <hyperlink ref="Q207" r:id="rId97"/>
    <hyperlink ref="Q209" r:id="rId98" display="mailto:mail@1lyk-stavroup.thess.sch.gr"/>
    <hyperlink ref="Q210" r:id="rId99" display="mailto:mail@1lyk-stavroup.thess.sch.gr"/>
    <hyperlink ref="Q211" r:id="rId100" display="mailto:mail@1lyk-stavroup.thess.sch.gr"/>
    <hyperlink ref="Q229" r:id="rId101"/>
    <hyperlink ref="Q230" r:id="rId102"/>
    <hyperlink ref="Q231" r:id="rId103"/>
    <hyperlink ref="Q232" r:id="rId104"/>
    <hyperlink ref="Q233" r:id="rId105"/>
    <hyperlink ref="Q234" r:id="rId106"/>
    <hyperlink ref="Q241" r:id="rId107"/>
    <hyperlink ref="Q243" r:id="rId108"/>
    <hyperlink ref="Q244" r:id="rId109"/>
    <hyperlink ref="Q245" r:id="rId110"/>
    <hyperlink ref="Q246" r:id="rId111"/>
    <hyperlink ref="Q248" r:id="rId112"/>
    <hyperlink ref="Q249" r:id="rId113"/>
    <hyperlink ref="Q250" r:id="rId114"/>
    <hyperlink ref="Q252" r:id="rId115"/>
    <hyperlink ref="Q253" r:id="rId116"/>
    <hyperlink ref="Q254" r:id="rId117"/>
    <hyperlink ref="Q255" r:id="rId118"/>
    <hyperlink ref="Q131" r:id="rId119"/>
    <hyperlink ref="Q132" r:id="rId120"/>
    <hyperlink ref="Q133" r:id="rId121"/>
    <hyperlink ref="Q134" r:id="rId122"/>
    <hyperlink ref="Q102" r:id="rId123"/>
    <hyperlink ref="Q103" r:id="rId124"/>
    <hyperlink ref="Q104" r:id="rId125"/>
    <hyperlink ref="Q105" r:id="rId126"/>
    <hyperlink ref="Q78" r:id="rId127"/>
    <hyperlink ref="Q79" r:id="rId128"/>
    <hyperlink ref="Q80" r:id="rId129"/>
    <hyperlink ref="Q81" r:id="rId130"/>
    <hyperlink ref="Q82" r:id="rId131"/>
    <hyperlink ref="Q89" r:id="rId132"/>
    <hyperlink ref="Q90" r:id="rId133"/>
    <hyperlink ref="Q91" r:id="rId134"/>
    <hyperlink ref="Q92" r:id="rId135"/>
    <hyperlink ref="Q113" r:id="rId136"/>
    <hyperlink ref="Q111" r:id="rId137"/>
    <hyperlink ref="Q112" r:id="rId138"/>
    <hyperlink ref="Q114" r:id="rId139"/>
    <hyperlink ref="Q115" r:id="rId140"/>
    <hyperlink ref="Q43" r:id="rId141"/>
    <hyperlink ref="Q41" r:id="rId142"/>
    <hyperlink ref="Q42" r:id="rId143"/>
    <hyperlink ref="Q44" r:id="rId144"/>
    <hyperlink ref="Q45" r:id="rId145"/>
  </hyperlinks>
  <pageMargins left="3.937007874015748E-2" right="3.937007874015748E-2" top="0.74803149606299213" bottom="0.55118110236220474" header="0.31496062992125984" footer="0.31496062992125984"/>
  <pageSetup paperSize="9" scale="63" fitToHeight="0" pageOrder="overThenDown" orientation="landscape" r:id="rId146"/>
  <headerFooter>
    <oddHeader>&amp;C&amp;"Trebuchet MS,Έντονα"&amp;12ΕΞΕΤΑΣΕΙΣ ΚΡΑΤΙΚΟΥ ΠΙΣΤΟΠΟΙΗΤΙΚΟΥ ΓΛΩΣΣΟΜΑΘΕΙΑΣ ΝΟΕΜΒΡΙΟΥ 2024</oddHeader>
    <oddFooter>&amp;C&amp;P/&amp;N</oddFooter>
  </headerFooter>
  <rowBreaks count="5" manualBreakCount="5">
    <brk id="45" max="16" man="1"/>
    <brk id="92" max="16" man="1"/>
    <brk id="134" max="16" man="1"/>
    <brk id="173" max="16" man="1"/>
    <brk id="222" max="16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DataSheet!$C$2:$C$4</xm:f>
          </x14:formula1>
          <xm:sqref>I257:M257 I279:K1048576 L278:M1048576 I2:I45 I56:I255</xm:sqref>
        </x14:dataValidation>
        <x14:dataValidation type="list" allowBlank="1" showInputMessage="1" showErrorMessage="1">
          <x14:formula1>
            <xm:f>DataSheet!$B$2:$B$8</xm:f>
          </x14:formula1>
          <xm:sqref>H257 H279:H560 H196:H255 H28:H45 H56:H183</xm:sqref>
        </x14:dataValidation>
        <x14:dataValidation type="list" allowBlank="1" showInputMessage="1" showErrorMessage="1">
          <x14:formula1>
            <xm:f>DataSheet!$B$2:$B$7</xm:f>
          </x14:formula1>
          <xm:sqref>H184:H195 H2:H27</xm:sqref>
        </x14:dataValidation>
        <x14:dataValidation type="list" allowBlank="1" showInputMessage="1" showErrorMessage="1">
          <x14:formula1>
            <xm:f>'\\srvfs01\FileServer\Γ.Δ Ψηφιακών Συστημάτων\Δνση Εξετάσεων κ. Πιστοποιήσεων\Τμήμα Γ- Κ. Π. Γ\pen-paper ΚΠΓ\ΕΞΕΤΑΣΕΙΣ\2024\ΝΟΕΜΒΡΙΟΣ 2024\ΕΞΕΤΑΣΤΙΚΑ ΚΕΝΤΡΑ\ΠΙΝΑΚΕΣ\[ΠΕΙΡΑΙΑ.xlsx]DataSheet'!#REF!</xm:f>
          </x14:formula1>
          <xm:sqref>H46:I55</xm:sqref>
        </x14:dataValidation>
        <x14:dataValidation type="list" allowBlank="1" showInputMessage="1" showErrorMessage="1">
          <x14:formula1>
            <xm:f>DataSheet!$A$2:A$42</xm:f>
          </x14:formula1>
          <xm:sqref>A256:A1048576</xm:sqref>
        </x14:dataValidation>
        <x14:dataValidation type="list" allowBlank="1" showInputMessage="1" showErrorMessage="1">
          <x14:formula1>
            <xm:f>DataSheet!$A$2:A$43</xm:f>
          </x14:formula1>
          <xm:sqref>A2:A255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2" workbookViewId="0"/>
  </sheetViews>
  <sheetFormatPr defaultRowHeight="15" x14ac:dyDescent="0.25"/>
  <cols>
    <col min="1" max="1" width="41.85546875" customWidth="1"/>
    <col min="2" max="2" width="11.5703125" customWidth="1"/>
    <col min="3" max="3" width="10.42578125" customWidth="1"/>
    <col min="5" max="8" width="9.140625" customWidth="1"/>
  </cols>
  <sheetData>
    <row r="1" spans="1:3" ht="17.25" thickTop="1" thickBot="1" x14ac:dyDescent="0.3">
      <c r="A1" s="1" t="s">
        <v>0</v>
      </c>
      <c r="B1" s="1" t="s">
        <v>1</v>
      </c>
      <c r="C1" s="1" t="s">
        <v>2</v>
      </c>
    </row>
    <row r="2" spans="1:3" ht="15.75" thickTop="1" x14ac:dyDescent="0.25">
      <c r="A2" t="s">
        <v>90</v>
      </c>
      <c r="B2" t="s">
        <v>3</v>
      </c>
      <c r="C2" t="s">
        <v>8</v>
      </c>
    </row>
    <row r="3" spans="1:3" x14ac:dyDescent="0.25">
      <c r="A3" t="s">
        <v>174</v>
      </c>
      <c r="B3" t="s">
        <v>4</v>
      </c>
      <c r="C3" t="s">
        <v>9</v>
      </c>
    </row>
    <row r="4" spans="1:3" x14ac:dyDescent="0.25">
      <c r="A4" t="s">
        <v>11</v>
      </c>
      <c r="B4" t="s">
        <v>5</v>
      </c>
      <c r="C4" t="s">
        <v>10</v>
      </c>
    </row>
    <row r="5" spans="1:3" x14ac:dyDescent="0.25">
      <c r="A5" t="s">
        <v>12</v>
      </c>
      <c r="B5" t="s">
        <v>6</v>
      </c>
    </row>
    <row r="6" spans="1:3" x14ac:dyDescent="0.25">
      <c r="A6" t="s">
        <v>13</v>
      </c>
      <c r="B6" t="s">
        <v>7</v>
      </c>
    </row>
    <row r="7" spans="1:3" x14ac:dyDescent="0.25">
      <c r="A7" t="s">
        <v>14</v>
      </c>
      <c r="B7" t="s">
        <v>44</v>
      </c>
    </row>
    <row r="8" spans="1:3" x14ac:dyDescent="0.25">
      <c r="A8" t="s">
        <v>45</v>
      </c>
    </row>
    <row r="9" spans="1:3" x14ac:dyDescent="0.25">
      <c r="A9" t="s">
        <v>46</v>
      </c>
    </row>
    <row r="10" spans="1:3" x14ac:dyDescent="0.25">
      <c r="A10" t="s">
        <v>15</v>
      </c>
    </row>
    <row r="11" spans="1:3" x14ac:dyDescent="0.25">
      <c r="A11" t="s">
        <v>16</v>
      </c>
    </row>
    <row r="12" spans="1:3" x14ac:dyDescent="0.25">
      <c r="A12" t="s">
        <v>17</v>
      </c>
    </row>
    <row r="13" spans="1:3" x14ac:dyDescent="0.25">
      <c r="A13" t="s">
        <v>18</v>
      </c>
    </row>
    <row r="14" spans="1:3" x14ac:dyDescent="0.25">
      <c r="A14" t="s">
        <v>59</v>
      </c>
    </row>
    <row r="15" spans="1:3" x14ac:dyDescent="0.25">
      <c r="A15" t="s">
        <v>60</v>
      </c>
    </row>
    <row r="16" spans="1:3" x14ac:dyDescent="0.25">
      <c r="A16" t="s">
        <v>61</v>
      </c>
    </row>
    <row r="17" spans="1:1" x14ac:dyDescent="0.25">
      <c r="A17" t="s">
        <v>42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43</v>
      </c>
    </row>
    <row r="32" spans="1:1" x14ac:dyDescent="0.25">
      <c r="A32" t="s">
        <v>48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190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173</v>
      </c>
    </row>
  </sheetData>
  <autoFilter ref="A1:C82"/>
  <dataValidations count="2">
    <dataValidation type="list" allowBlank="1" showInputMessage="1" showErrorMessage="1" sqref="B2:B8">
      <formula1>$B$2:$B$8</formula1>
    </dataValidation>
    <dataValidation type="list" allowBlank="1" showInputMessage="1" showErrorMessage="1" sqref="A2:A43">
      <formula1>$A$2:$A$43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ΕΞΕΤΑΣΤΙΚΑ ΚΕΝΤΡΑ 2024Β</vt:lpstr>
      <vt:lpstr>DataSheet</vt:lpstr>
      <vt:lpstr>'ΕΞΕΤΑΣΤΙΚΑ ΚΕΝΤΡΑ 2024Β'!Print_Area</vt:lpstr>
      <vt:lpstr>'ΕΞΕΤΑΣΤΙΚΑ ΚΕΝΤΡΑ 2024Β'!Print_Titles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Σπυριδούλα</dc:creator>
  <cp:lastModifiedBy>Σοφία Καρούκη</cp:lastModifiedBy>
  <cp:lastPrinted>2024-10-23T10:14:26Z</cp:lastPrinted>
  <dcterms:created xsi:type="dcterms:W3CDTF">2021-03-05T09:24:43Z</dcterms:created>
  <dcterms:modified xsi:type="dcterms:W3CDTF">2024-10-25T07:12:58Z</dcterms:modified>
</cp:coreProperties>
</file>